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15" yWindow="330" windowWidth="23670" windowHeight="11235"/>
  </bookViews>
  <sheets>
    <sheet name="1-1" sheetId="1" r:id="rId1"/>
    <sheet name="1-2" sheetId="2" r:id="rId2"/>
    <sheet name="1-3" sheetId="3" r:id="rId3"/>
    <sheet name="1-4" sheetId="4" r:id="rId4"/>
    <sheet name="1-5" sheetId="5" r:id="rId5"/>
    <sheet name="1-6" sheetId="6" r:id="rId6"/>
    <sheet name="1-7" sheetId="7" r:id="rId7"/>
    <sheet name="1-8" sheetId="8" r:id="rId8"/>
    <sheet name="2" sheetId="9" r:id="rId9"/>
    <sheet name="3-1" sheetId="10" r:id="rId10"/>
    <sheet name="3-2" sheetId="11" r:id="rId11"/>
    <sheet name="3-3" sheetId="12" r:id="rId12"/>
    <sheet name="3-4" sheetId="13" r:id="rId13"/>
    <sheet name="3-5" sheetId="14" r:id="rId14"/>
    <sheet name="4" sheetId="15" r:id="rId15"/>
  </sheets>
  <definedNames>
    <definedName name="_xlnm.Print_Area" localSheetId="1">'1-2'!$A$1:$M$22</definedName>
    <definedName name="_xlnm.Print_Area" localSheetId="2">'1-3'!$A$1:$M$22</definedName>
    <definedName name="_xlnm.Print_Area" localSheetId="14">'4'!$A$1:$I$22</definedName>
  </definedNames>
  <calcPr calcId="145621"/>
</workbook>
</file>

<file path=xl/calcChain.xml><?xml version="1.0" encoding="utf-8"?>
<calcChain xmlns="http://schemas.openxmlformats.org/spreadsheetml/2006/main">
  <c r="E21" i="15" l="1"/>
  <c r="B21" i="15"/>
  <c r="I20" i="15"/>
  <c r="H20" i="15"/>
  <c r="G20" i="15"/>
  <c r="F20" i="15"/>
  <c r="E20" i="15"/>
  <c r="E22" i="15" s="1"/>
  <c r="D20" i="15"/>
  <c r="C20" i="15"/>
  <c r="B20" i="15"/>
  <c r="B22" i="15" s="1"/>
  <c r="I15" i="15"/>
  <c r="H15" i="15"/>
  <c r="G15" i="15"/>
  <c r="F15" i="15"/>
  <c r="E15" i="15"/>
  <c r="D15" i="15"/>
  <c r="C15" i="15"/>
  <c r="B15" i="15"/>
  <c r="H14" i="14"/>
  <c r="E14" i="14"/>
  <c r="H13" i="14"/>
  <c r="E13" i="14"/>
  <c r="H12" i="14"/>
  <c r="E12" i="14"/>
  <c r="H11" i="14"/>
  <c r="E11" i="14"/>
  <c r="H10" i="14"/>
  <c r="E10" i="14"/>
  <c r="H9" i="14"/>
  <c r="E9" i="14"/>
  <c r="H8" i="14"/>
  <c r="E8" i="14"/>
  <c r="H7" i="14"/>
  <c r="E7" i="14"/>
  <c r="H6" i="14"/>
  <c r="E6" i="14"/>
  <c r="H5" i="14"/>
  <c r="E5" i="14"/>
  <c r="G21" i="13"/>
  <c r="F21" i="13"/>
  <c r="E21" i="13"/>
  <c r="D21" i="13"/>
  <c r="C21" i="13"/>
  <c r="B21" i="13"/>
  <c r="G20" i="13"/>
  <c r="G22" i="13" s="1"/>
  <c r="F20" i="13"/>
  <c r="F22" i="13" s="1"/>
  <c r="E20" i="13"/>
  <c r="E22" i="13" s="1"/>
  <c r="D20" i="13"/>
  <c r="D22" i="13" s="1"/>
  <c r="C20" i="13"/>
  <c r="C22" i="13" s="1"/>
  <c r="B20" i="13"/>
  <c r="B22" i="13" s="1"/>
  <c r="G15" i="13"/>
  <c r="F15" i="13"/>
  <c r="E15" i="13"/>
  <c r="D15" i="13"/>
  <c r="C15" i="13"/>
  <c r="B15" i="13"/>
  <c r="B15" i="12"/>
  <c r="B22" i="12" s="1"/>
  <c r="C15" i="12"/>
  <c r="C22" i="12" s="1"/>
  <c r="D15" i="12"/>
  <c r="D22" i="12" s="1"/>
  <c r="E15" i="12"/>
  <c r="F15" i="12"/>
  <c r="G15" i="12"/>
  <c r="G22" i="12" s="1"/>
  <c r="B20" i="12"/>
  <c r="C20" i="12"/>
  <c r="D20" i="12"/>
  <c r="E20" i="12"/>
  <c r="F20" i="12"/>
  <c r="G20" i="12"/>
  <c r="B21" i="12"/>
  <c r="C21" i="12"/>
  <c r="D21" i="12"/>
  <c r="E21" i="12"/>
  <c r="F21" i="12"/>
  <c r="G21" i="12"/>
  <c r="E22" i="12"/>
  <c r="F22" i="12"/>
  <c r="G21" i="11"/>
  <c r="F21" i="11"/>
  <c r="E21" i="11"/>
  <c r="D21" i="11"/>
  <c r="C21" i="11"/>
  <c r="B21" i="11"/>
  <c r="G20" i="11"/>
  <c r="G22" i="11" s="1"/>
  <c r="F20" i="11"/>
  <c r="F22" i="11" s="1"/>
  <c r="E20" i="11"/>
  <c r="E22" i="11" s="1"/>
  <c r="D20" i="11"/>
  <c r="D22" i="11" s="1"/>
  <c r="C20" i="11"/>
  <c r="C22" i="11" s="1"/>
  <c r="B20" i="11"/>
  <c r="B22" i="11" s="1"/>
  <c r="G15" i="11"/>
  <c r="F15" i="11"/>
  <c r="E15" i="11"/>
  <c r="D15" i="11"/>
  <c r="C15" i="11"/>
  <c r="B15" i="11"/>
  <c r="I21" i="10"/>
  <c r="E21" i="10"/>
  <c r="L20" i="10"/>
  <c r="K20" i="10"/>
  <c r="J20" i="10"/>
  <c r="I20" i="10"/>
  <c r="H20" i="10"/>
  <c r="G20" i="10"/>
  <c r="F20" i="10"/>
  <c r="E20" i="10"/>
  <c r="D20" i="10"/>
  <c r="C20" i="10"/>
  <c r="B20" i="10"/>
  <c r="L19" i="10"/>
  <c r="L21" i="10" s="1"/>
  <c r="K19" i="10"/>
  <c r="K21" i="10" s="1"/>
  <c r="J19" i="10"/>
  <c r="J21" i="10" s="1"/>
  <c r="I19" i="10"/>
  <c r="H19" i="10"/>
  <c r="H21" i="10" s="1"/>
  <c r="G19" i="10"/>
  <c r="G21" i="10" s="1"/>
  <c r="F19" i="10"/>
  <c r="F21" i="10" s="1"/>
  <c r="E19" i="10"/>
  <c r="D19" i="10"/>
  <c r="D21" i="10" s="1"/>
  <c r="C19" i="10"/>
  <c r="C21" i="10" s="1"/>
  <c r="B19" i="10"/>
  <c r="B21" i="10" s="1"/>
  <c r="L14" i="10"/>
  <c r="K14" i="10"/>
  <c r="J14" i="10"/>
  <c r="I14" i="10"/>
  <c r="H14" i="10"/>
  <c r="G14" i="10"/>
  <c r="F14" i="10"/>
  <c r="E14" i="10"/>
  <c r="D14" i="10"/>
  <c r="C14" i="10"/>
  <c r="B14" i="10"/>
  <c r="C21" i="9"/>
  <c r="B21" i="9"/>
  <c r="C20" i="9"/>
  <c r="C22" i="9" s="1"/>
  <c r="B20" i="9"/>
  <c r="B22" i="9" s="1"/>
  <c r="C15" i="9"/>
  <c r="B15" i="9"/>
  <c r="I14" i="8"/>
  <c r="F14" i="8"/>
  <c r="I13" i="8"/>
  <c r="F13" i="8"/>
  <c r="I12" i="8"/>
  <c r="F12" i="8"/>
  <c r="I11" i="8"/>
  <c r="F11" i="8"/>
  <c r="I10" i="8"/>
  <c r="F10" i="8"/>
  <c r="I9" i="8"/>
  <c r="F9" i="8"/>
  <c r="I8" i="8"/>
  <c r="F8" i="8"/>
  <c r="I7" i="8"/>
  <c r="F7" i="8"/>
  <c r="I6" i="8"/>
  <c r="F6" i="8"/>
  <c r="I5" i="8"/>
  <c r="F5" i="8"/>
  <c r="H14" i="7"/>
  <c r="E14" i="7"/>
  <c r="H13" i="7"/>
  <c r="E13" i="7"/>
  <c r="H12" i="7"/>
  <c r="E12" i="7"/>
  <c r="H11" i="7"/>
  <c r="E11" i="7"/>
  <c r="H10" i="7"/>
  <c r="E10" i="7"/>
  <c r="H9" i="7"/>
  <c r="E9" i="7"/>
  <c r="H8" i="7"/>
  <c r="E8" i="7"/>
  <c r="H7" i="7"/>
  <c r="E7" i="7"/>
  <c r="H6" i="7"/>
  <c r="E6" i="7"/>
  <c r="H5" i="7"/>
  <c r="E5" i="7"/>
  <c r="H14" i="6"/>
  <c r="E14" i="6"/>
  <c r="H13" i="6"/>
  <c r="E13" i="6"/>
  <c r="H12" i="6"/>
  <c r="E12" i="6"/>
  <c r="H11" i="6"/>
  <c r="E11" i="6"/>
  <c r="H10" i="6"/>
  <c r="E10" i="6"/>
  <c r="H9" i="6"/>
  <c r="E9" i="6"/>
  <c r="H8" i="6"/>
  <c r="E8" i="6"/>
  <c r="H7" i="6"/>
  <c r="E7" i="6"/>
  <c r="H6" i="6"/>
  <c r="E6" i="6"/>
  <c r="H5" i="6"/>
  <c r="E5" i="6"/>
  <c r="G21" i="5"/>
  <c r="F21" i="5"/>
  <c r="E21" i="5"/>
  <c r="D21" i="5"/>
  <c r="C21" i="5"/>
  <c r="B21" i="5"/>
  <c r="G20" i="5"/>
  <c r="G22" i="5" s="1"/>
  <c r="F20" i="5"/>
  <c r="F22" i="5" s="1"/>
  <c r="E20" i="5"/>
  <c r="E22" i="5" s="1"/>
  <c r="D20" i="5"/>
  <c r="D22" i="5" s="1"/>
  <c r="C20" i="5"/>
  <c r="C22" i="5" s="1"/>
  <c r="B20" i="5"/>
  <c r="B22" i="5" s="1"/>
  <c r="G15" i="5"/>
  <c r="F15" i="5"/>
  <c r="E15" i="5"/>
  <c r="D15" i="5"/>
  <c r="C15" i="5"/>
  <c r="B15" i="5"/>
  <c r="E21" i="4"/>
  <c r="D21" i="4"/>
  <c r="C21" i="4"/>
  <c r="B21" i="4"/>
  <c r="E20" i="4"/>
  <c r="E22" i="4" s="1"/>
  <c r="D20" i="4"/>
  <c r="D22" i="4" s="1"/>
  <c r="C20" i="4"/>
  <c r="C22" i="4" s="1"/>
  <c r="B20" i="4"/>
  <c r="B22" i="4" s="1"/>
  <c r="E15" i="4"/>
  <c r="D15" i="4"/>
  <c r="C15" i="4"/>
  <c r="B15" i="4"/>
  <c r="M21" i="3"/>
  <c r="L21" i="3"/>
  <c r="K21" i="3"/>
  <c r="J21" i="3"/>
  <c r="I21" i="3"/>
  <c r="H21" i="3"/>
  <c r="G21" i="3"/>
  <c r="F21" i="3"/>
  <c r="E21" i="3"/>
  <c r="D21" i="3"/>
  <c r="C21" i="3"/>
  <c r="B21" i="3"/>
  <c r="M20" i="3"/>
  <c r="M22" i="3" s="1"/>
  <c r="L20" i="3"/>
  <c r="L22" i="3" s="1"/>
  <c r="K20" i="3"/>
  <c r="K22" i="3" s="1"/>
  <c r="J20" i="3"/>
  <c r="J22" i="3" s="1"/>
  <c r="I20" i="3"/>
  <c r="I22" i="3" s="1"/>
  <c r="H20" i="3"/>
  <c r="H22" i="3" s="1"/>
  <c r="G20" i="3"/>
  <c r="G22" i="3" s="1"/>
  <c r="F20" i="3"/>
  <c r="F22" i="3" s="1"/>
  <c r="E20" i="3"/>
  <c r="E22" i="3" s="1"/>
  <c r="D20" i="3"/>
  <c r="D22" i="3" s="1"/>
  <c r="C20" i="3"/>
  <c r="C22" i="3" s="1"/>
  <c r="B20" i="3"/>
  <c r="B22" i="3" s="1"/>
  <c r="M15" i="3"/>
  <c r="L15" i="3"/>
  <c r="K15" i="3"/>
  <c r="J15" i="3"/>
  <c r="I15" i="3"/>
  <c r="H15" i="3"/>
  <c r="G15" i="3"/>
  <c r="F15" i="3"/>
  <c r="E15" i="3"/>
  <c r="D15" i="3"/>
  <c r="C15" i="3"/>
  <c r="B15" i="3"/>
  <c r="K5" i="3"/>
  <c r="H5" i="3"/>
  <c r="E5" i="3"/>
  <c r="D5" i="3"/>
  <c r="C5" i="3"/>
  <c r="B5" i="3"/>
  <c r="M21" i="2"/>
  <c r="L21" i="2"/>
  <c r="K21" i="2"/>
  <c r="J21" i="2"/>
  <c r="I21" i="2"/>
  <c r="H21" i="2"/>
  <c r="G21" i="2"/>
  <c r="F21" i="2"/>
  <c r="E21" i="2"/>
  <c r="D21" i="2"/>
  <c r="C21" i="2"/>
  <c r="B21" i="2"/>
  <c r="M20" i="2"/>
  <c r="M22" i="2" s="1"/>
  <c r="L20" i="2"/>
  <c r="L22" i="2" s="1"/>
  <c r="K20" i="2"/>
  <c r="K22" i="2" s="1"/>
  <c r="J20" i="2"/>
  <c r="J22" i="2" s="1"/>
  <c r="I20" i="2"/>
  <c r="I22" i="2" s="1"/>
  <c r="H20" i="2"/>
  <c r="H22" i="2" s="1"/>
  <c r="G20" i="2"/>
  <c r="G22" i="2" s="1"/>
  <c r="F20" i="2"/>
  <c r="F22" i="2" s="1"/>
  <c r="E20" i="2"/>
  <c r="E22" i="2" s="1"/>
  <c r="D20" i="2"/>
  <c r="D22" i="2" s="1"/>
  <c r="C20" i="2"/>
  <c r="C22" i="2" s="1"/>
  <c r="B20" i="2"/>
  <c r="B22" i="2" s="1"/>
  <c r="M15" i="2"/>
  <c r="L15" i="2"/>
  <c r="K15" i="2"/>
  <c r="J15" i="2"/>
  <c r="I15" i="2"/>
  <c r="H15" i="2"/>
  <c r="G15" i="2"/>
  <c r="F15" i="2"/>
  <c r="E15" i="2"/>
  <c r="D15" i="2"/>
  <c r="C15" i="2"/>
  <c r="B15" i="2"/>
  <c r="K5" i="2"/>
  <c r="H5" i="2"/>
  <c r="E5" i="2"/>
  <c r="D5" i="2"/>
  <c r="C5" i="2"/>
  <c r="B5" i="2"/>
  <c r="F25" i="1"/>
  <c r="E25" i="1"/>
  <c r="D25" i="1"/>
  <c r="C25" i="1"/>
  <c r="B25" i="1"/>
  <c r="F24" i="1"/>
  <c r="F26" i="1" s="1"/>
  <c r="E24" i="1"/>
  <c r="E26" i="1" s="1"/>
  <c r="D24" i="1"/>
  <c r="D26" i="1" s="1"/>
  <c r="C24" i="1"/>
  <c r="C26" i="1" s="1"/>
  <c r="B24" i="1"/>
  <c r="B26" i="1" s="1"/>
  <c r="F19" i="1"/>
  <c r="E19" i="1"/>
  <c r="D19" i="1"/>
  <c r="D9" i="1" s="1"/>
  <c r="C19" i="1"/>
  <c r="C9" i="1" s="1"/>
  <c r="B19" i="1"/>
  <c r="F14" i="1"/>
  <c r="E14" i="1"/>
  <c r="D14" i="1"/>
  <c r="C14" i="1"/>
  <c r="B14" i="1"/>
  <c r="F9" i="1"/>
  <c r="E9" i="1"/>
  <c r="B9" i="1"/>
</calcChain>
</file>

<file path=xl/sharedStrings.xml><?xml version="1.0" encoding="utf-8"?>
<sst xmlns="http://schemas.openxmlformats.org/spreadsheetml/2006/main" count="419" uniqueCount="192">
  <si>
    <t>Table 1-1   Patent Statistics</t>
    <phoneticPr fontId="5" type="noConversion"/>
  </si>
  <si>
    <t>Application</t>
    <phoneticPr fontId="5" type="noConversion"/>
  </si>
  <si>
    <t>Pre-grant Publication</t>
    <phoneticPr fontId="5" type="noConversion"/>
  </si>
  <si>
    <t>Patent Granted</t>
    <phoneticPr fontId="5" type="noConversion"/>
  </si>
  <si>
    <t>Rejection</t>
    <phoneticPr fontId="5" type="noConversion"/>
  </si>
  <si>
    <t>Invalidation</t>
    <phoneticPr fontId="5" type="noConversion"/>
  </si>
  <si>
    <t>Q1, 2015</t>
  </si>
  <si>
    <t>Q2, 2015</t>
  </si>
  <si>
    <t>Q3, 2015</t>
  </si>
  <si>
    <t>Q4, 2015</t>
  </si>
  <si>
    <t>Q1-Q4, 2015</t>
    <phoneticPr fontId="5" type="noConversion"/>
  </si>
  <si>
    <t>Q1, 2017</t>
  </si>
  <si>
    <t>Q2, 2017</t>
  </si>
  <si>
    <t>Q3, 2017</t>
  </si>
  <si>
    <t>Q4, 2017</t>
  </si>
  <si>
    <t>Q1-Q4, 2017</t>
  </si>
  <si>
    <t>Q1, 2018</t>
  </si>
  <si>
    <t>Q2, 2018</t>
    <phoneticPr fontId="5" type="noConversion"/>
  </si>
  <si>
    <t>Q3, 2018</t>
    <phoneticPr fontId="5" type="noConversion"/>
  </si>
  <si>
    <t>Q4, 2018</t>
    <phoneticPr fontId="5" type="noConversion"/>
  </si>
  <si>
    <t>Q1-Q4, 2018</t>
  </si>
  <si>
    <t>Q4,  2018 compared to Q4, 2017(%)</t>
    <phoneticPr fontId="5" type="noConversion"/>
  </si>
  <si>
    <t>Q1-4,  2018 compared to Q1-4, 2017(%)</t>
  </si>
  <si>
    <t>Table 1-2 The Number of Patent Applications-Residents and Non-Residents</t>
    <phoneticPr fontId="5" type="noConversion"/>
  </si>
  <si>
    <t>Total</t>
    <phoneticPr fontId="5" type="noConversion"/>
  </si>
  <si>
    <t>Invention</t>
    <phoneticPr fontId="5" type="noConversion"/>
  </si>
  <si>
    <t>Utility Model</t>
    <phoneticPr fontId="5" type="noConversion"/>
  </si>
  <si>
    <t>Design</t>
    <phoneticPr fontId="5" type="noConversion"/>
  </si>
  <si>
    <t>Residents</t>
    <phoneticPr fontId="5" type="noConversion"/>
  </si>
  <si>
    <t>Non-Residents</t>
    <phoneticPr fontId="5" type="noConversion"/>
  </si>
  <si>
    <t>Subtotal</t>
    <phoneticPr fontId="5" type="noConversion"/>
  </si>
  <si>
    <t>Q4,  2018 compared to Q4, 2017(%)</t>
  </si>
  <si>
    <t>Table 1-3 Patents Granted to Residents and Non-Residents</t>
    <phoneticPr fontId="5" type="noConversion"/>
  </si>
  <si>
    <t>Total</t>
    <phoneticPr fontId="5" type="noConversion"/>
  </si>
  <si>
    <t>Invention</t>
    <phoneticPr fontId="5" type="noConversion"/>
  </si>
  <si>
    <t>Utility Model</t>
    <phoneticPr fontId="5" type="noConversion"/>
  </si>
  <si>
    <t>Design</t>
    <phoneticPr fontId="5" type="noConversion"/>
  </si>
  <si>
    <t>Residents</t>
    <phoneticPr fontId="5" type="noConversion"/>
  </si>
  <si>
    <t>Non-Residents</t>
    <phoneticPr fontId="5" type="noConversion"/>
  </si>
  <si>
    <t>Subtotal</t>
    <phoneticPr fontId="5" type="noConversion"/>
  </si>
  <si>
    <t>2011</t>
  </si>
  <si>
    <t>2013</t>
    <phoneticPr fontId="5" type="noConversion"/>
  </si>
  <si>
    <t>2014</t>
    <phoneticPr fontId="5" type="noConversion"/>
  </si>
  <si>
    <t>2015</t>
  </si>
  <si>
    <t>2016</t>
  </si>
  <si>
    <t>2017</t>
  </si>
  <si>
    <t>Q2, 2018</t>
    <phoneticPr fontId="5" type="noConversion"/>
  </si>
  <si>
    <t>Q3, 2018</t>
    <phoneticPr fontId="5" type="noConversion"/>
  </si>
  <si>
    <t>Q4, 2018</t>
    <phoneticPr fontId="5" type="noConversion"/>
  </si>
  <si>
    <t xml:space="preserve">Table 1-4 Patent Statistics-Invalidation </t>
    <phoneticPr fontId="5" type="noConversion"/>
  </si>
  <si>
    <t>舉發</t>
    <phoneticPr fontId="5" type="noConversion"/>
  </si>
  <si>
    <t>成立</t>
    <phoneticPr fontId="5" type="noConversion"/>
  </si>
  <si>
    <t>不成立</t>
    <phoneticPr fontId="5" type="noConversion"/>
  </si>
  <si>
    <t>Sustained</t>
    <phoneticPr fontId="5" type="noConversion"/>
  </si>
  <si>
    <t>Partial Sustained</t>
    <phoneticPr fontId="5" type="noConversion"/>
  </si>
  <si>
    <t>Denied</t>
    <phoneticPr fontId="5" type="noConversion"/>
  </si>
  <si>
    <t>-</t>
  </si>
  <si>
    <t xml:space="preserve"> Table1-5  Patent Administrative Remedies -Filed and Reversed</t>
  </si>
  <si>
    <t>提起案件</t>
    <phoneticPr fontId="5" type="noConversion"/>
  </si>
  <si>
    <t>被撤銷案件</t>
    <phoneticPr fontId="5" type="noConversion"/>
  </si>
  <si>
    <t>訴願</t>
    <phoneticPr fontId="5" type="noConversion"/>
  </si>
  <si>
    <t>行政訴訟</t>
    <phoneticPr fontId="5" type="noConversion"/>
  </si>
  <si>
    <t>Appeals</t>
    <phoneticPr fontId="5" type="noConversion"/>
  </si>
  <si>
    <t>Administrative Suits</t>
    <phoneticPr fontId="5" type="noConversion"/>
  </si>
  <si>
    <t>Filed</t>
    <phoneticPr fontId="5" type="noConversion"/>
  </si>
  <si>
    <t>TIPO Decisions Reversed</t>
    <phoneticPr fontId="5" type="noConversion"/>
  </si>
  <si>
    <t>Table 1-6  Invention Patent Applications by Country of Origin (Foreign)</t>
    <phoneticPr fontId="5" type="noConversion"/>
  </si>
  <si>
    <t>Rank</t>
    <phoneticPr fontId="5" type="noConversion"/>
  </si>
  <si>
    <t>Country of Origin</t>
    <phoneticPr fontId="5" type="noConversion"/>
  </si>
  <si>
    <t>Q4</t>
    <phoneticPr fontId="5" type="noConversion"/>
  </si>
  <si>
    <t>Q1-Q4</t>
    <phoneticPr fontId="5" type="noConversion"/>
  </si>
  <si>
    <t>2018 compared to 2017(%)</t>
    <phoneticPr fontId="5" type="noConversion"/>
  </si>
  <si>
    <t>Japan</t>
    <phoneticPr fontId="5" type="noConversion"/>
  </si>
  <si>
    <t>United States of America</t>
    <phoneticPr fontId="5" type="noConversion"/>
  </si>
  <si>
    <t>Mainland China</t>
    <phoneticPr fontId="5" type="noConversion"/>
  </si>
  <si>
    <t>South Korea</t>
    <phoneticPr fontId="5" type="noConversion"/>
  </si>
  <si>
    <t>Hong Kong</t>
    <phoneticPr fontId="5" type="noConversion"/>
  </si>
  <si>
    <t>Germany</t>
    <phoneticPr fontId="5" type="noConversion"/>
  </si>
  <si>
    <t>Netherlands</t>
    <phoneticPr fontId="5" type="noConversion"/>
  </si>
  <si>
    <t>Switzerland</t>
    <phoneticPr fontId="5" type="noConversion"/>
  </si>
  <si>
    <t>United Kingdom</t>
    <phoneticPr fontId="5" type="noConversion"/>
  </si>
  <si>
    <t>Singapore</t>
    <phoneticPr fontId="5" type="noConversion"/>
  </si>
  <si>
    <t>Table 1-7  Residents Invention Patent Applications</t>
    <phoneticPr fontId="5" type="noConversion"/>
  </si>
  <si>
    <t>Rank</t>
    <phoneticPr fontId="5" type="noConversion"/>
  </si>
  <si>
    <t>Applicant</t>
    <phoneticPr fontId="5" type="noConversion"/>
  </si>
  <si>
    <t>Q4</t>
    <phoneticPr fontId="5" type="noConversion"/>
  </si>
  <si>
    <t>Q1-Q4</t>
    <phoneticPr fontId="5" type="noConversion"/>
  </si>
  <si>
    <t>2018 compared to 2017(%)</t>
    <phoneticPr fontId="5" type="noConversion"/>
  </si>
  <si>
    <t>TAIWAN SEMICONDUCTOR MANUFACTURING COMPANY LTD.</t>
  </si>
  <si>
    <t>INDUSTRIAL TECHNOLOGY RESEARCH INSTITUTE</t>
  </si>
  <si>
    <t>AU OPTRONICS CORPORATION</t>
  </si>
  <si>
    <t>INVENTEC CORPORATION</t>
  </si>
  <si>
    <t>ACER INCORPORATED</t>
  </si>
  <si>
    <t>MEDIATEK INC.</t>
  </si>
  <si>
    <t>METAL INDUSTRIES RESEARCH CENTRE</t>
  </si>
  <si>
    <t>CHUNGHWA TELECOM CO., LTD.</t>
  </si>
  <si>
    <t>REALTEK SEMICONDUCTOR CORPORATION</t>
  </si>
  <si>
    <t>NATIONAL CHUNG SHAN INSTITUTE OF SCIENCE AND TECHNOLOGY.</t>
  </si>
  <si>
    <t>Table 1-8  Non-Residents Invention Patent Applications</t>
    <phoneticPr fontId="5" type="noConversion"/>
  </si>
  <si>
    <t>Applicant</t>
    <phoneticPr fontId="5" type="noConversion"/>
  </si>
  <si>
    <t>Nationality</t>
    <phoneticPr fontId="5" type="noConversion"/>
  </si>
  <si>
    <t>ALIBABA GROUP SERVICES LIMITED</t>
  </si>
  <si>
    <t>HK</t>
    <phoneticPr fontId="5" type="noConversion"/>
  </si>
  <si>
    <t>QUALCOMM INCORPORATED</t>
  </si>
  <si>
    <t>US</t>
    <phoneticPr fontId="5" type="noConversion"/>
  </si>
  <si>
    <t>TOKYO ELECTRON LIMITED</t>
  </si>
  <si>
    <t>JP</t>
    <phoneticPr fontId="5" type="noConversion"/>
  </si>
  <si>
    <t>CORNING INCORPORATED</t>
  </si>
  <si>
    <t>US</t>
    <phoneticPr fontId="5" type="noConversion"/>
  </si>
  <si>
    <t>LG CHEM, LTD.</t>
  </si>
  <si>
    <t>KR</t>
    <phoneticPr fontId="5" type="noConversion"/>
  </si>
  <si>
    <t>NITTO DENKO CORPORATION</t>
  </si>
  <si>
    <t>APPLIED MATERIALS, INC.</t>
  </si>
  <si>
    <t>SEMICONDUCTOR ENERGY LABORATORY CO., LTD.</t>
  </si>
  <si>
    <t>SAMSUNG ELECTRONICS CO., LTD.</t>
  </si>
  <si>
    <t>LG DISPLAY CO., LTD.</t>
  </si>
  <si>
    <t>Table 2  IC Layout - Filed and Certificates Issued</t>
    <phoneticPr fontId="5" type="noConversion"/>
  </si>
  <si>
    <t>新申請案</t>
    <phoneticPr fontId="5" type="noConversion"/>
  </si>
  <si>
    <t>發證案</t>
    <phoneticPr fontId="5" type="noConversion"/>
  </si>
  <si>
    <t>Certificates Issued</t>
    <phoneticPr fontId="5" type="noConversion"/>
  </si>
  <si>
    <t>Table 3-1    Trademark Statistics</t>
    <phoneticPr fontId="5" type="noConversion"/>
  </si>
  <si>
    <r>
      <rPr>
        <sz val="10"/>
        <color indexed="9"/>
        <rFont val="細明體"/>
        <family val="3"/>
        <charset val="136"/>
      </rPr>
      <t>申請註冊</t>
    </r>
    <r>
      <rPr>
        <sz val="10"/>
        <color indexed="9"/>
        <rFont val="Arial"/>
        <family val="2"/>
      </rPr>
      <t>(</t>
    </r>
    <r>
      <rPr>
        <sz val="10"/>
        <color indexed="9"/>
        <rFont val="細明體"/>
        <family val="3"/>
        <charset val="136"/>
      </rPr>
      <t>案件</t>
    </r>
    <r>
      <rPr>
        <sz val="10"/>
        <color indexed="9"/>
        <rFont val="Arial"/>
        <family val="2"/>
      </rPr>
      <t>)</t>
    </r>
    <phoneticPr fontId="5" type="noConversion"/>
  </si>
  <si>
    <r>
      <rPr>
        <sz val="10"/>
        <color indexed="9"/>
        <rFont val="細明體"/>
        <family val="3"/>
        <charset val="136"/>
      </rPr>
      <t>申請註冊</t>
    </r>
    <r>
      <rPr>
        <sz val="10"/>
        <color indexed="9"/>
        <rFont val="Arial"/>
        <family val="2"/>
      </rPr>
      <t>(</t>
    </r>
    <r>
      <rPr>
        <sz val="10"/>
        <color indexed="9"/>
        <rFont val="細明體"/>
        <family val="3"/>
        <charset val="136"/>
      </rPr>
      <t>類別</t>
    </r>
    <r>
      <rPr>
        <sz val="10"/>
        <color indexed="9"/>
        <rFont val="Arial"/>
        <family val="2"/>
      </rPr>
      <t>)</t>
    </r>
    <phoneticPr fontId="5" type="noConversion"/>
  </si>
  <si>
    <r>
      <rPr>
        <sz val="10"/>
        <color indexed="9"/>
        <rFont val="細明體"/>
        <family val="3"/>
        <charset val="136"/>
      </rPr>
      <t xml:space="preserve">公告註冊
</t>
    </r>
    <r>
      <rPr>
        <sz val="10"/>
        <color indexed="9"/>
        <rFont val="Arial"/>
        <family val="2"/>
      </rPr>
      <t>(</t>
    </r>
    <r>
      <rPr>
        <sz val="10"/>
        <color indexed="9"/>
        <rFont val="細明體"/>
        <family val="3"/>
        <charset val="136"/>
      </rPr>
      <t>案件</t>
    </r>
    <r>
      <rPr>
        <sz val="10"/>
        <color indexed="9"/>
        <rFont val="Arial"/>
        <family val="2"/>
      </rPr>
      <t>)</t>
    </r>
    <phoneticPr fontId="5" type="noConversion"/>
  </si>
  <si>
    <r>
      <rPr>
        <sz val="10"/>
        <color indexed="9"/>
        <rFont val="細明體"/>
        <family val="3"/>
        <charset val="136"/>
      </rPr>
      <t xml:space="preserve">公告註冊
</t>
    </r>
    <r>
      <rPr>
        <sz val="10"/>
        <color indexed="9"/>
        <rFont val="Arial"/>
        <family val="2"/>
      </rPr>
      <t>(</t>
    </r>
    <r>
      <rPr>
        <sz val="10"/>
        <color indexed="9"/>
        <rFont val="細明體"/>
        <family val="3"/>
        <charset val="136"/>
      </rPr>
      <t>類別</t>
    </r>
    <r>
      <rPr>
        <sz val="10"/>
        <color indexed="9"/>
        <rFont val="Arial"/>
        <family val="2"/>
      </rPr>
      <t>)</t>
    </r>
    <phoneticPr fontId="5" type="noConversion"/>
  </si>
  <si>
    <t>公告核駁</t>
    <phoneticPr fontId="5" type="noConversion"/>
  </si>
  <si>
    <t>異議</t>
    <phoneticPr fontId="5" type="noConversion"/>
  </si>
  <si>
    <r>
      <t xml:space="preserve"> </t>
    </r>
    <r>
      <rPr>
        <sz val="10"/>
        <color indexed="9"/>
        <rFont val="細明體"/>
        <family val="3"/>
        <charset val="136"/>
      </rPr>
      <t>評定</t>
    </r>
    <phoneticPr fontId="5" type="noConversion"/>
  </si>
  <si>
    <t>廢止</t>
    <phoneticPr fontId="5" type="noConversion"/>
  </si>
  <si>
    <t>延展</t>
    <phoneticPr fontId="5" type="noConversion"/>
  </si>
  <si>
    <t>授權</t>
    <phoneticPr fontId="5" type="noConversion"/>
  </si>
  <si>
    <t>移轉</t>
    <phoneticPr fontId="5" type="noConversion"/>
  </si>
  <si>
    <t xml:space="preserve">Application
</t>
    <phoneticPr fontId="5" type="noConversion"/>
  </si>
  <si>
    <r>
      <t xml:space="preserve">Application
</t>
    </r>
    <r>
      <rPr>
        <sz val="9"/>
        <rFont val="細明體"/>
        <family val="3"/>
        <charset val="136"/>
      </rPr>
      <t>（</t>
    </r>
    <r>
      <rPr>
        <sz val="9"/>
        <rFont val="Arial"/>
        <family val="2"/>
      </rPr>
      <t>no. of classes</t>
    </r>
    <r>
      <rPr>
        <sz val="9"/>
        <rFont val="細明體"/>
        <family val="3"/>
        <charset val="136"/>
      </rPr>
      <t>）</t>
    </r>
    <phoneticPr fontId="5" type="noConversion"/>
  </si>
  <si>
    <t xml:space="preserve">Registration
</t>
    <phoneticPr fontId="5" type="noConversion"/>
  </si>
  <si>
    <r>
      <t xml:space="preserve">Registration </t>
    </r>
    <r>
      <rPr>
        <sz val="9"/>
        <rFont val="細明體"/>
        <family val="3"/>
        <charset val="136"/>
      </rPr>
      <t>（</t>
    </r>
    <r>
      <rPr>
        <sz val="9"/>
        <rFont val="Arial"/>
        <family val="2"/>
      </rPr>
      <t>no. of classes</t>
    </r>
    <r>
      <rPr>
        <sz val="9"/>
        <rFont val="細明體"/>
        <family val="3"/>
        <charset val="136"/>
      </rPr>
      <t>）</t>
    </r>
    <r>
      <rPr>
        <sz val="9"/>
        <rFont val="Arial"/>
        <family val="2"/>
      </rPr>
      <t xml:space="preserve">
</t>
    </r>
    <phoneticPr fontId="5" type="noConversion"/>
  </si>
  <si>
    <t>Opposition</t>
    <phoneticPr fontId="5" type="noConversion"/>
  </si>
  <si>
    <t>Revocation</t>
    <phoneticPr fontId="5" type="noConversion"/>
  </si>
  <si>
    <t>Renewal</t>
    <phoneticPr fontId="5" type="noConversion"/>
  </si>
  <si>
    <t>License</t>
    <phoneticPr fontId="5" type="noConversion"/>
  </si>
  <si>
    <t>Assignment</t>
    <phoneticPr fontId="5" type="noConversion"/>
  </si>
  <si>
    <r>
      <t>Note</t>
    </r>
    <r>
      <rPr>
        <sz val="9"/>
        <rFont val="細明體"/>
        <family val="3"/>
        <charset val="136"/>
      </rPr>
      <t>：</t>
    </r>
    <r>
      <rPr>
        <sz val="9"/>
        <rFont val="Arial"/>
        <family val="2"/>
      </rPr>
      <t xml:space="preserve"> Multi-class applications became possible from 28 November 2003.</t>
    </r>
    <phoneticPr fontId="5" type="noConversion"/>
  </si>
  <si>
    <r>
      <t xml:space="preserve">Table 3-2  Trademark Application </t>
    </r>
    <r>
      <rPr>
        <b/>
        <sz val="12"/>
        <rFont val="Arial Unicode MS"/>
        <family val="2"/>
        <charset val="136"/>
      </rPr>
      <t>＆</t>
    </r>
    <r>
      <rPr>
        <b/>
        <sz val="14"/>
        <rFont val="Arial"/>
        <family val="2"/>
      </rPr>
      <t xml:space="preserve"> Registration</t>
    </r>
    <r>
      <rPr>
        <b/>
        <sz val="14"/>
        <rFont val="Arial Unicode MS"/>
        <family val="2"/>
        <charset val="136"/>
      </rPr>
      <t>－</t>
    </r>
    <r>
      <rPr>
        <b/>
        <sz val="14"/>
        <rFont val="Arial"/>
        <family val="2"/>
      </rPr>
      <t>Residents and Non-Residents</t>
    </r>
    <phoneticPr fontId="5" type="noConversion"/>
  </si>
  <si>
    <t>Applications</t>
    <phoneticPr fontId="5" type="noConversion"/>
  </si>
  <si>
    <t>Registrations</t>
    <phoneticPr fontId="5" type="noConversion"/>
  </si>
  <si>
    <t>Non-residents</t>
    <phoneticPr fontId="5" type="noConversion"/>
  </si>
  <si>
    <t>Q2, 2018</t>
  </si>
  <si>
    <r>
      <t xml:space="preserve">Table 3-3  Trademark Opposition </t>
    </r>
    <r>
      <rPr>
        <b/>
        <sz val="14"/>
        <rFont val="標楷體"/>
        <family val="4"/>
        <charset val="136"/>
      </rPr>
      <t>＆</t>
    </r>
    <r>
      <rPr>
        <b/>
        <sz val="14"/>
        <rFont val="Arial"/>
        <family val="2"/>
      </rPr>
      <t xml:space="preserve"> Invalidation
</t>
    </r>
    <r>
      <rPr>
        <b/>
        <sz val="12"/>
        <rFont val="Arial"/>
        <family val="2"/>
      </rPr>
      <t>-Sustained / Non-sustained</t>
    </r>
    <phoneticPr fontId="5" type="noConversion"/>
  </si>
  <si>
    <t>成立</t>
  </si>
  <si>
    <t>不成立</t>
  </si>
  <si>
    <t>評定</t>
    <phoneticPr fontId="5" type="noConversion"/>
  </si>
  <si>
    <t xml:space="preserve">Note: The figures are based on number of cases being disposed.  This table only presents the sustained and </t>
    <phoneticPr fontId="5" type="noConversion"/>
  </si>
  <si>
    <t xml:space="preserve">          denied cases,  ignoring rejection, revocation and other types of rejection.</t>
    <phoneticPr fontId="5" type="noConversion"/>
  </si>
  <si>
    <t xml:space="preserve"> Table 3-4  Trademark Administrative Remedies- Filed and Reversed </t>
  </si>
  <si>
    <t>提起案件</t>
  </si>
  <si>
    <t>被撤銷案件</t>
  </si>
  <si>
    <r>
      <rPr>
        <sz val="10"/>
        <color indexed="9"/>
        <rFont val="細明體"/>
        <family val="3"/>
        <charset val="136"/>
      </rPr>
      <t>行政訴訟</t>
    </r>
    <r>
      <rPr>
        <sz val="10"/>
        <color indexed="9"/>
        <rFont val="Arial"/>
        <family val="2"/>
      </rPr>
      <t>(</t>
    </r>
    <r>
      <rPr>
        <sz val="10"/>
        <color indexed="9"/>
        <rFont val="細明體"/>
        <family val="3"/>
        <charset val="136"/>
      </rPr>
      <t>含再審之訴</t>
    </r>
    <r>
      <rPr>
        <sz val="10"/>
        <color indexed="9"/>
        <rFont val="Arial"/>
        <family val="2"/>
      </rPr>
      <t>)</t>
    </r>
    <phoneticPr fontId="5" type="noConversion"/>
  </si>
  <si>
    <t>Administrative Appeal</t>
    <phoneticPr fontId="5" type="noConversion"/>
  </si>
  <si>
    <t>Proceedings</t>
    <phoneticPr fontId="5" type="noConversion"/>
  </si>
  <si>
    <t>Q3, 2018</t>
    <phoneticPr fontId="5" type="noConversion"/>
  </si>
  <si>
    <t>Q4, 2018</t>
    <phoneticPr fontId="5" type="noConversion"/>
  </si>
  <si>
    <t>Note:</t>
    <phoneticPr fontId="5" type="noConversion"/>
  </si>
  <si>
    <t>1. Since 2005, the statistics of "Administrative Appeal" are based on figures published by the Petitions and Appeals</t>
    <phoneticPr fontId="5" type="noConversion"/>
  </si>
  <si>
    <t xml:space="preserve">    Committee, MOEA.</t>
    <phoneticPr fontId="5" type="noConversion"/>
  </si>
  <si>
    <t>2. Since July 1, 2008, the statistics of "Administrative Proceedings" are based on figures provided by the Intellectual Property</t>
    <phoneticPr fontId="5" type="noConversion"/>
  </si>
  <si>
    <t xml:space="preserve">     Court. "TIPO Decisions Reversed" include the suits that "plaintiff won" and "partly won and  partly lost". The MOEA  </t>
    <phoneticPr fontId="5" type="noConversion"/>
  </si>
  <si>
    <t xml:space="preserve">    decisions of administrative appeal being reversed are also included. </t>
    <phoneticPr fontId="5" type="noConversion"/>
  </si>
  <si>
    <t>Table 3-5  Trademark Applications by Country of Origin</t>
    <phoneticPr fontId="5" type="noConversion"/>
  </si>
  <si>
    <t>Republic of China</t>
    <phoneticPr fontId="5" type="noConversion"/>
  </si>
  <si>
    <t>Japan</t>
    <phoneticPr fontId="5" type="noConversion"/>
  </si>
  <si>
    <t>United States of America</t>
  </si>
  <si>
    <t>France</t>
    <phoneticPr fontId="5" type="noConversion"/>
  </si>
  <si>
    <t>Table 4 The Joint Optical Disk Enforcement Taskforce (JODE), Ministry of Economic Affairs</t>
    <phoneticPr fontId="5" type="noConversion"/>
  </si>
  <si>
    <t>Times to Inspect</t>
    <phoneticPr fontId="5" type="noConversion"/>
  </si>
  <si>
    <t>Number of Cases Found
 Violating the OD Law</t>
    <phoneticPr fontId="5" type="noConversion"/>
  </si>
  <si>
    <t>Number of 
PlantsClosed</t>
    <phoneticPr fontId="5" type="noConversion"/>
  </si>
  <si>
    <t>Number of Cases Prosecuted</t>
    <phoneticPr fontId="5" type="noConversion"/>
  </si>
  <si>
    <t>Number of Administrative Disposition</t>
    <phoneticPr fontId="5" type="noConversion"/>
  </si>
  <si>
    <t>Number of Machines Seized</t>
    <phoneticPr fontId="5" type="noConversion"/>
  </si>
  <si>
    <t>Order to close</t>
    <phoneticPr fontId="5" type="noConversion"/>
  </si>
  <si>
    <t>Unforced termination</t>
    <phoneticPr fontId="5" type="noConversion"/>
  </si>
  <si>
    <t>Seized</t>
    <phoneticPr fontId="5" type="noConversion"/>
  </si>
  <si>
    <t>confiscated</t>
    <phoneticPr fontId="5" type="noConversion"/>
  </si>
  <si>
    <t>Q1-Q3, 2017</t>
    <phoneticPr fontId="5" type="noConversion"/>
  </si>
  <si>
    <t>Q1-Q3, 2018</t>
    <phoneticPr fontId="5" type="noConversion"/>
  </si>
  <si>
    <t>Q4,  2018 compared to Q4, 2017(%)</t>
    <phoneticPr fontId="5" type="noConversion"/>
  </si>
  <si>
    <t>-</t>
    <phoneticPr fontId="5" type="noConversion"/>
  </si>
  <si>
    <t>新申請案</t>
  </si>
  <si>
    <t>發明公開案</t>
  </si>
  <si>
    <t>公告發證案</t>
  </si>
  <si>
    <t>核駁案</t>
  </si>
  <si>
    <t>舉發案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</si>
</sst>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-* #,##0.00_-;\-* #,##0.00_-;_-* &quot;-&quot;??_-;_-@_-"/>
    <numFmt numFmtId="176" formatCode="#,##0_);[Red]\(#,##0\)"/>
    <numFmt numFmtId="177" formatCode="#,##0_ "/>
    <numFmt numFmtId="178" formatCode="_-* #,##0_-;\-* #,##0_-;_-* &quot;-&quot;??_-;_-@_-"/>
    <numFmt numFmtId="179" formatCode="0.00_ "/>
    <numFmt numFmtId="180" formatCode="#,##0_ ;[Red]\-#,##0\ "/>
    <numFmt numFmtId="181" formatCode="0_ ;[Red]\-0\ "/>
    <numFmt numFmtId="182" formatCode="0.0_ ;[Red]\-0.0\ "/>
    <numFmt numFmtId="183" formatCode="0_ "/>
    <numFmt numFmtId="184" formatCode="_(* #,##0_);_(* \(#,##0\);_(* &quot;-&quot;_);_(@_)"/>
    <numFmt numFmtId="185" formatCode="0_);[Red]\(0\)"/>
  </numFmts>
  <fonts count="43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14"/>
      <name val="Arial"/>
      <family val="2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b/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color theme="0"/>
      <name val="Arial"/>
      <family val="2"/>
    </font>
    <font>
      <sz val="9"/>
      <color theme="0"/>
      <name val="細明體"/>
      <family val="3"/>
      <charset val="136"/>
    </font>
    <font>
      <sz val="10"/>
      <name val="Arial Unicode MS"/>
      <family val="2"/>
      <charset val="136"/>
    </font>
    <font>
      <sz val="14"/>
      <name val="Arial"/>
      <family val="2"/>
    </font>
    <font>
      <b/>
      <sz val="10"/>
      <color theme="0"/>
      <name val="Arial"/>
      <family val="2"/>
    </font>
    <font>
      <sz val="10"/>
      <color theme="0"/>
      <name val="細明體"/>
      <family val="3"/>
      <charset val="136"/>
    </font>
    <font>
      <sz val="14"/>
      <name val="新細明體"/>
      <family val="1"/>
      <charset val="136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 Unicode MS"/>
      <family val="2"/>
      <charset val="136"/>
    </font>
    <font>
      <sz val="12"/>
      <name val="Arial Unicode MS"/>
      <family val="2"/>
      <charset val="136"/>
    </font>
    <font>
      <b/>
      <sz val="18"/>
      <color theme="1"/>
      <name val="Arial"/>
      <family val="2"/>
    </font>
    <font>
      <sz val="10"/>
      <color theme="1"/>
      <name val="Arial"/>
      <family val="2"/>
    </font>
    <font>
      <sz val="10"/>
      <color indexed="9"/>
      <name val="細明體"/>
      <family val="3"/>
      <charset val="136"/>
    </font>
    <font>
      <sz val="10"/>
      <color indexed="9"/>
      <name val="Arial"/>
      <family val="2"/>
    </font>
    <font>
      <sz val="9"/>
      <name val="細明體"/>
      <family val="3"/>
      <charset val="136"/>
    </font>
    <font>
      <sz val="12"/>
      <name val="Times New Roman"/>
      <family val="1"/>
    </font>
    <font>
      <b/>
      <sz val="12"/>
      <name val="Arial Unicode MS"/>
      <family val="2"/>
      <charset val="136"/>
    </font>
    <font>
      <b/>
      <sz val="14"/>
      <name val="Arial Unicode MS"/>
      <family val="2"/>
      <charset val="136"/>
    </font>
    <font>
      <sz val="11"/>
      <name val="Arial"/>
      <family val="2"/>
    </font>
    <font>
      <b/>
      <sz val="14"/>
      <name val="標楷體"/>
      <family val="4"/>
      <charset val="136"/>
    </font>
    <font>
      <b/>
      <sz val="12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Times New Roman"/>
      <family val="1"/>
    </font>
    <font>
      <b/>
      <sz val="8"/>
      <color theme="1"/>
      <name val="Arial"/>
      <family val="2"/>
    </font>
    <font>
      <sz val="10"/>
      <color theme="1"/>
      <name val="新細明體"/>
      <family val="2"/>
      <charset val="136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" fillId="0" borderId="1"/>
    <xf numFmtId="184" fontId="33" fillId="0" borderId="0" applyFont="0" applyFill="0" applyBorder="0" applyAlignment="0" applyProtection="0"/>
  </cellStyleXfs>
  <cellXfs count="388">
    <xf numFmtId="0" fontId="0" fillId="0" borderId="0" xfId="0">
      <alignment vertical="center"/>
    </xf>
    <xf numFmtId="176" fontId="6" fillId="0" borderId="0" xfId="3" applyNumberFormat="1" applyFont="1" applyBorder="1" applyAlignment="1">
      <alignment horizontal="center" vertical="center"/>
    </xf>
    <xf numFmtId="0" fontId="7" fillId="0" borderId="2" xfId="3" applyFont="1" applyBorder="1" applyAlignment="1">
      <alignment horizontal="right" vertical="center" wrapText="1"/>
    </xf>
    <xf numFmtId="0" fontId="7" fillId="0" borderId="3" xfId="3" applyFont="1" applyBorder="1" applyAlignment="1">
      <alignment horizontal="center" vertical="center"/>
    </xf>
    <xf numFmtId="0" fontId="7" fillId="0" borderId="3" xfId="3" applyFont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/>
    </xf>
    <xf numFmtId="0" fontId="7" fillId="0" borderId="5" xfId="3" applyFont="1" applyBorder="1" applyAlignment="1">
      <alignment horizontal="right" vertical="center" wrapText="1"/>
    </xf>
    <xf numFmtId="177" fontId="7" fillId="0" borderId="0" xfId="3" applyNumberFormat="1" applyFont="1" applyFill="1" applyBorder="1" applyAlignment="1">
      <alignment vertical="center"/>
    </xf>
    <xf numFmtId="177" fontId="8" fillId="0" borderId="0" xfId="3" applyNumberFormat="1" applyFont="1" applyFill="1" applyBorder="1" applyAlignment="1">
      <alignment vertical="center"/>
    </xf>
    <xf numFmtId="0" fontId="9" fillId="0" borderId="5" xfId="3" applyFont="1" applyFill="1" applyBorder="1" applyAlignment="1">
      <alignment vertical="center"/>
    </xf>
    <xf numFmtId="0" fontId="9" fillId="0" borderId="0" xfId="3" applyFont="1" applyFill="1" applyBorder="1" applyAlignment="1">
      <alignment vertical="center"/>
    </xf>
    <xf numFmtId="178" fontId="8" fillId="0" borderId="6" xfId="1" applyNumberFormat="1" applyFont="1" applyFill="1" applyBorder="1" applyAlignment="1">
      <alignment horizontal="right" vertical="center"/>
    </xf>
    <xf numFmtId="178" fontId="8" fillId="0" borderId="7" xfId="1" applyNumberFormat="1" applyFont="1" applyFill="1" applyBorder="1" applyAlignment="1">
      <alignment horizontal="right" vertical="center"/>
    </xf>
    <xf numFmtId="0" fontId="7" fillId="0" borderId="8" xfId="3" applyFont="1" applyFill="1" applyBorder="1" applyAlignment="1">
      <alignment horizontal="right" vertical="center" wrapText="1"/>
    </xf>
    <xf numFmtId="177" fontId="7" fillId="0" borderId="9" xfId="3" applyNumberFormat="1" applyFont="1" applyFill="1" applyBorder="1" applyAlignment="1">
      <alignment vertical="center"/>
    </xf>
    <xf numFmtId="0" fontId="7" fillId="0" borderId="5" xfId="3" applyFont="1" applyFill="1" applyBorder="1" applyAlignment="1">
      <alignment horizontal="right" vertical="center" wrapText="1"/>
    </xf>
    <xf numFmtId="0" fontId="7" fillId="2" borderId="5" xfId="3" applyFont="1" applyFill="1" applyBorder="1" applyAlignment="1">
      <alignment horizontal="right" vertical="center" wrapText="1"/>
    </xf>
    <xf numFmtId="177" fontId="7" fillId="2" borderId="0" xfId="3" applyNumberFormat="1" applyFont="1" applyFill="1" applyBorder="1" applyAlignment="1">
      <alignment vertical="center"/>
    </xf>
    <xf numFmtId="178" fontId="8" fillId="0" borderId="0" xfId="1" applyNumberFormat="1" applyFont="1" applyFill="1" applyBorder="1" applyAlignment="1">
      <alignment horizontal="right" vertical="center"/>
    </xf>
    <xf numFmtId="0" fontId="7" fillId="0" borderId="0" xfId="3" applyFont="1" applyFill="1" applyBorder="1" applyAlignment="1">
      <alignment horizontal="right" vertical="center" wrapText="1"/>
    </xf>
    <xf numFmtId="178" fontId="8" fillId="0" borderId="10" xfId="1" applyNumberFormat="1" applyFont="1" applyFill="1" applyBorder="1" applyAlignment="1">
      <alignment horizontal="right" vertical="center"/>
    </xf>
    <xf numFmtId="177" fontId="8" fillId="0" borderId="10" xfId="3" applyNumberFormat="1" applyFont="1" applyFill="1" applyBorder="1" applyAlignment="1">
      <alignment vertical="center"/>
    </xf>
    <xf numFmtId="0" fontId="7" fillId="2" borderId="11" xfId="3" applyFont="1" applyFill="1" applyBorder="1" applyAlignment="1">
      <alignment horizontal="right" vertical="center" wrapText="1"/>
    </xf>
    <xf numFmtId="177" fontId="7" fillId="2" borderId="6" xfId="3" applyNumberFormat="1" applyFont="1" applyFill="1" applyBorder="1" applyAlignment="1">
      <alignment vertical="center"/>
    </xf>
    <xf numFmtId="177" fontId="7" fillId="2" borderId="7" xfId="3" applyNumberFormat="1" applyFont="1" applyFill="1" applyBorder="1" applyAlignment="1">
      <alignment vertical="center"/>
    </xf>
    <xf numFmtId="179" fontId="7" fillId="0" borderId="2" xfId="3" applyNumberFormat="1" applyFont="1" applyFill="1" applyBorder="1" applyAlignment="1">
      <alignment horizontal="right" vertical="center" wrapText="1"/>
    </xf>
    <xf numFmtId="180" fontId="7" fillId="0" borderId="12" xfId="3" applyNumberFormat="1" applyFont="1" applyFill="1" applyBorder="1" applyAlignment="1">
      <alignment horizontal="right" vertical="center"/>
    </xf>
    <xf numFmtId="177" fontId="10" fillId="0" borderId="0" xfId="3" applyNumberFormat="1" applyFont="1" applyFill="1" applyBorder="1" applyAlignment="1">
      <alignment horizontal="center" vertical="center"/>
    </xf>
    <xf numFmtId="177" fontId="11" fillId="0" borderId="0" xfId="3" applyNumberFormat="1" applyFont="1" applyFill="1" applyBorder="1" applyAlignment="1">
      <alignment horizontal="center" vertical="center"/>
    </xf>
    <xf numFmtId="177" fontId="12" fillId="0" borderId="8" xfId="3" applyNumberFormat="1" applyFont="1" applyFill="1" applyBorder="1" applyAlignment="1">
      <alignment horizontal="center" vertical="center" wrapText="1"/>
    </xf>
    <xf numFmtId="177" fontId="12" fillId="0" borderId="11" xfId="3" applyNumberFormat="1" applyFont="1" applyFill="1" applyBorder="1" applyAlignment="1">
      <alignment vertical="center" wrapText="1"/>
    </xf>
    <xf numFmtId="177" fontId="12" fillId="0" borderId="3" xfId="3" applyNumberFormat="1" applyFont="1" applyFill="1" applyBorder="1" applyAlignment="1">
      <alignment horizontal="center" vertical="center"/>
    </xf>
    <xf numFmtId="177" fontId="12" fillId="0" borderId="4" xfId="3" applyNumberFormat="1" applyFont="1" applyFill="1" applyBorder="1" applyAlignment="1">
      <alignment horizontal="center" vertical="center"/>
    </xf>
    <xf numFmtId="0" fontId="14" fillId="0" borderId="0" xfId="3" applyFont="1" applyFill="1" applyBorder="1" applyAlignment="1">
      <alignment horizontal="right" vertical="center" wrapText="1"/>
    </xf>
    <xf numFmtId="177" fontId="14" fillId="0" borderId="10" xfId="3" applyNumberFormat="1" applyFont="1" applyFill="1" applyBorder="1" applyAlignment="1">
      <alignment vertical="center"/>
    </xf>
    <xf numFmtId="177" fontId="14" fillId="0" borderId="0" xfId="3" applyNumberFormat="1" applyFont="1" applyFill="1" applyBorder="1" applyAlignment="1">
      <alignment vertical="center"/>
    </xf>
    <xf numFmtId="177" fontId="14" fillId="0" borderId="5" xfId="3" applyNumberFormat="1" applyFont="1" applyFill="1" applyBorder="1" applyAlignment="1">
      <alignment vertical="center"/>
    </xf>
    <xf numFmtId="177" fontId="7" fillId="0" borderId="14" xfId="3" applyNumberFormat="1" applyFont="1" applyFill="1" applyBorder="1" applyAlignment="1" applyProtection="1">
      <alignment vertical="center"/>
      <protection locked="0"/>
    </xf>
    <xf numFmtId="177" fontId="7" fillId="0" borderId="9" xfId="3" applyNumberFormat="1" applyFont="1" applyFill="1" applyBorder="1" applyAlignment="1" applyProtection="1">
      <alignment vertical="center"/>
      <protection locked="0"/>
    </xf>
    <xf numFmtId="177" fontId="7" fillId="0" borderId="8" xfId="3" applyNumberFormat="1" applyFont="1" applyFill="1" applyBorder="1" applyAlignment="1" applyProtection="1">
      <alignment vertical="center"/>
      <protection locked="0"/>
    </xf>
    <xf numFmtId="177" fontId="7" fillId="0" borderId="10" xfId="3" applyNumberFormat="1" applyFont="1" applyFill="1" applyBorder="1" applyAlignment="1" applyProtection="1">
      <alignment vertical="center"/>
      <protection locked="0"/>
    </xf>
    <xf numFmtId="177" fontId="7" fillId="0" borderId="0" xfId="3" applyNumberFormat="1" applyFont="1" applyFill="1" applyBorder="1" applyAlignment="1" applyProtection="1">
      <alignment vertical="center"/>
      <protection locked="0"/>
    </xf>
    <xf numFmtId="177" fontId="7" fillId="0" borderId="5" xfId="3" applyNumberFormat="1" applyFont="1" applyFill="1" applyBorder="1" applyAlignment="1" applyProtection="1">
      <alignment vertical="center"/>
      <protection locked="0"/>
    </xf>
    <xf numFmtId="177" fontId="7" fillId="2" borderId="6" xfId="3" applyNumberFormat="1" applyFont="1" applyFill="1" applyBorder="1" applyAlignment="1" applyProtection="1">
      <alignment vertical="center"/>
      <protection locked="0"/>
    </xf>
    <xf numFmtId="177" fontId="7" fillId="2" borderId="7" xfId="3" applyNumberFormat="1" applyFont="1" applyFill="1" applyBorder="1" applyAlignment="1" applyProtection="1">
      <alignment vertical="center"/>
      <protection locked="0"/>
    </xf>
    <xf numFmtId="177" fontId="7" fillId="0" borderId="10" xfId="3" applyNumberFormat="1" applyFont="1" applyFill="1" applyBorder="1" applyAlignment="1">
      <alignment vertical="center"/>
    </xf>
    <xf numFmtId="181" fontId="14" fillId="0" borderId="7" xfId="3" applyNumberFormat="1" applyFont="1" applyFill="1" applyBorder="1" applyAlignment="1" applyProtection="1">
      <alignment vertical="center" wrapText="1"/>
      <protection locked="0"/>
    </xf>
    <xf numFmtId="181" fontId="14" fillId="0" borderId="4" xfId="3" applyNumberFormat="1" applyFont="1" applyFill="1" applyBorder="1" applyAlignment="1" applyProtection="1">
      <alignment vertical="center" wrapText="1"/>
      <protection locked="0"/>
    </xf>
    <xf numFmtId="181" fontId="14" fillId="0" borderId="12" xfId="3" applyNumberFormat="1" applyFont="1" applyFill="1" applyBorder="1" applyAlignment="1" applyProtection="1">
      <alignment vertical="center" wrapText="1"/>
      <protection locked="0"/>
    </xf>
    <xf numFmtId="182" fontId="14" fillId="0" borderId="4" xfId="3" applyNumberFormat="1" applyFont="1" applyFill="1" applyBorder="1" applyAlignment="1" applyProtection="1">
      <alignment vertical="center" wrapText="1"/>
      <protection locked="0"/>
    </xf>
    <xf numFmtId="182" fontId="14" fillId="0" borderId="12" xfId="3" applyNumberFormat="1" applyFont="1" applyFill="1" applyBorder="1" applyAlignment="1" applyProtection="1">
      <alignment vertical="center" wrapText="1"/>
      <protection locked="0"/>
    </xf>
    <xf numFmtId="177" fontId="7" fillId="0" borderId="0" xfId="3" applyNumberFormat="1" applyFont="1" applyFill="1" applyBorder="1" applyAlignment="1">
      <alignment horizontal="center" vertical="center"/>
    </xf>
    <xf numFmtId="177" fontId="7" fillId="0" borderId="8" xfId="3" applyNumberFormat="1" applyFont="1" applyFill="1" applyBorder="1" applyAlignment="1">
      <alignment horizontal="right" vertical="center"/>
    </xf>
    <xf numFmtId="177" fontId="7" fillId="0" borderId="11" xfId="3" applyNumberFormat="1" applyFont="1" applyFill="1" applyBorder="1" applyAlignment="1">
      <alignment horizontal="right" vertical="center"/>
    </xf>
    <xf numFmtId="177" fontId="7" fillId="0" borderId="3" xfId="3" applyNumberFormat="1" applyFont="1" applyFill="1" applyBorder="1" applyAlignment="1">
      <alignment horizontal="center" vertical="center"/>
    </xf>
    <xf numFmtId="177" fontId="7" fillId="0" borderId="2" xfId="3" applyNumberFormat="1" applyFont="1" applyFill="1" applyBorder="1" applyAlignment="1">
      <alignment horizontal="center" vertical="center"/>
    </xf>
    <xf numFmtId="177" fontId="7" fillId="0" borderId="4" xfId="3" applyNumberFormat="1" applyFont="1" applyFill="1" applyBorder="1" applyAlignment="1">
      <alignment horizontal="center" vertical="center"/>
    </xf>
    <xf numFmtId="49" fontId="7" fillId="0" borderId="0" xfId="3" applyNumberFormat="1" applyFont="1" applyFill="1" applyBorder="1" applyAlignment="1">
      <alignment horizontal="right" vertical="center"/>
    </xf>
    <xf numFmtId="177" fontId="7" fillId="0" borderId="0" xfId="3" applyNumberFormat="1" applyFont="1" applyFill="1" applyBorder="1" applyAlignment="1">
      <alignment horizontal="right" vertical="center"/>
    </xf>
    <xf numFmtId="177" fontId="7" fillId="0" borderId="5" xfId="3" applyNumberFormat="1" applyFont="1" applyFill="1" applyBorder="1" applyAlignment="1">
      <alignment horizontal="right" vertical="center"/>
    </xf>
    <xf numFmtId="177" fontId="7" fillId="0" borderId="8" xfId="3" applyNumberFormat="1" applyFont="1" applyFill="1" applyBorder="1" applyAlignment="1">
      <alignment vertical="center"/>
    </xf>
    <xf numFmtId="0" fontId="7" fillId="2" borderId="7" xfId="3" applyFont="1" applyFill="1" applyBorder="1" applyAlignment="1">
      <alignment horizontal="right" vertical="center" wrapText="1"/>
    </xf>
    <xf numFmtId="0" fontId="7" fillId="2" borderId="0" xfId="3" applyFont="1" applyFill="1" applyBorder="1" applyAlignment="1">
      <alignment horizontal="right" vertical="center" wrapText="1"/>
    </xf>
    <xf numFmtId="181" fontId="7" fillId="0" borderId="7" xfId="3" applyNumberFormat="1" applyFont="1" applyFill="1" applyBorder="1" applyAlignment="1" applyProtection="1">
      <alignment vertical="center" wrapText="1"/>
      <protection locked="0"/>
    </xf>
    <xf numFmtId="181" fontId="7" fillId="0" borderId="4" xfId="3" applyNumberFormat="1" applyFont="1" applyFill="1" applyBorder="1" applyAlignment="1" applyProtection="1">
      <alignment vertical="center" wrapText="1"/>
      <protection locked="0"/>
    </xf>
    <xf numFmtId="181" fontId="7" fillId="0" borderId="6" xfId="3" applyNumberFormat="1" applyFont="1" applyFill="1" applyBorder="1" applyAlignment="1" applyProtection="1">
      <alignment vertical="center" wrapText="1"/>
      <protection locked="0"/>
    </xf>
    <xf numFmtId="0" fontId="16" fillId="0" borderId="0" xfId="3" applyFont="1" applyFill="1" applyBorder="1" applyAlignment="1">
      <alignment horizontal="center" vertical="center"/>
    </xf>
    <xf numFmtId="0" fontId="17" fillId="0" borderId="0" xfId="3" applyFont="1" applyFill="1" applyBorder="1" applyAlignment="1">
      <alignment horizontal="center" vertical="center"/>
    </xf>
    <xf numFmtId="177" fontId="17" fillId="0" borderId="0" xfId="3" applyNumberFormat="1" applyFont="1" applyFill="1" applyBorder="1" applyAlignment="1">
      <alignment horizontal="center" vertical="center"/>
    </xf>
    <xf numFmtId="0" fontId="7" fillId="0" borderId="3" xfId="3" applyFont="1" applyFill="1" applyBorder="1" applyAlignment="1">
      <alignment horizontal="center" vertical="center"/>
    </xf>
    <xf numFmtId="0" fontId="7" fillId="0" borderId="4" xfId="3" applyFont="1" applyFill="1" applyBorder="1" applyAlignment="1">
      <alignment horizontal="center" vertical="center"/>
    </xf>
    <xf numFmtId="177" fontId="14" fillId="0" borderId="0" xfId="3" applyNumberFormat="1" applyFont="1" applyFill="1" applyBorder="1" applyAlignment="1">
      <alignment horizontal="right" vertical="center"/>
    </xf>
    <xf numFmtId="177" fontId="14" fillId="0" borderId="6" xfId="3" applyNumberFormat="1" applyFont="1" applyFill="1" applyBorder="1" applyAlignment="1">
      <alignment vertical="center"/>
    </xf>
    <xf numFmtId="177" fontId="7" fillId="0" borderId="14" xfId="3" applyNumberFormat="1" applyFont="1" applyFill="1" applyBorder="1" applyAlignment="1">
      <alignment vertical="center"/>
    </xf>
    <xf numFmtId="177" fontId="18" fillId="0" borderId="10" xfId="3" applyNumberFormat="1" applyFont="1" applyFill="1" applyBorder="1" applyAlignment="1">
      <alignment horizontal="right" vertical="center"/>
    </xf>
    <xf numFmtId="177" fontId="18" fillId="0" borderId="0" xfId="3" applyNumberFormat="1" applyFont="1" applyFill="1" applyBorder="1" applyAlignment="1">
      <alignment horizontal="right" vertical="center"/>
    </xf>
    <xf numFmtId="181" fontId="7" fillId="0" borderId="12" xfId="3" applyNumberFormat="1" applyFont="1" applyFill="1" applyBorder="1" applyAlignment="1">
      <alignment horizontal="right" vertical="center"/>
    </xf>
    <xf numFmtId="0" fontId="20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10" fillId="0" borderId="0" xfId="3" applyFont="1" applyFill="1" applyBorder="1" applyAlignment="1">
      <alignment horizontal="center" vertical="center"/>
    </xf>
    <xf numFmtId="0" fontId="9" fillId="0" borderId="3" xfId="3" applyFont="1" applyFill="1" applyBorder="1" applyAlignment="1">
      <alignment horizontal="center"/>
    </xf>
    <xf numFmtId="0" fontId="9" fillId="0" borderId="3" xfId="3" applyFont="1" applyFill="1" applyBorder="1" applyAlignment="1">
      <alignment horizontal="center" wrapText="1"/>
    </xf>
    <xf numFmtId="0" fontId="9" fillId="0" borderId="4" xfId="3" applyFont="1" applyFill="1" applyBorder="1" applyAlignment="1">
      <alignment horizontal="center" wrapText="1"/>
    </xf>
    <xf numFmtId="177" fontId="7" fillId="0" borderId="5" xfId="3" applyNumberFormat="1" applyFont="1" applyFill="1" applyBorder="1" applyAlignment="1">
      <alignment vertical="center"/>
    </xf>
    <xf numFmtId="177" fontId="7" fillId="2" borderId="10" xfId="3" applyNumberFormat="1" applyFont="1" applyFill="1" applyBorder="1" applyAlignment="1">
      <alignment vertical="center"/>
    </xf>
    <xf numFmtId="181" fontId="7" fillId="0" borderId="4" xfId="3" applyNumberFormat="1" applyFont="1" applyFill="1" applyBorder="1" applyAlignment="1">
      <alignment horizontal="right" vertical="center"/>
    </xf>
    <xf numFmtId="0" fontId="23" fillId="0" borderId="0" xfId="0" applyFont="1" applyAlignment="1">
      <alignment vertical="center"/>
    </xf>
    <xf numFmtId="181" fontId="23" fillId="0" borderId="0" xfId="0" applyNumberFormat="1" applyFont="1" applyAlignment="1">
      <alignment vertical="center"/>
    </xf>
    <xf numFmtId="0" fontId="24" fillId="0" borderId="3" xfId="0" applyFont="1" applyBorder="1" applyAlignment="1">
      <alignment horizontal="center" vertical="center"/>
    </xf>
    <xf numFmtId="0" fontId="26" fillId="0" borderId="15" xfId="0" applyFont="1" applyBorder="1" applyAlignment="1">
      <alignment horizontal="center" vertical="center"/>
    </xf>
    <xf numFmtId="0" fontId="26" fillId="0" borderId="15" xfId="0" applyFont="1" applyBorder="1" applyAlignment="1">
      <alignment horizontal="left" vertical="center"/>
    </xf>
    <xf numFmtId="3" fontId="27" fillId="0" borderId="19" xfId="1" applyNumberFormat="1" applyFont="1" applyBorder="1" applyAlignment="1">
      <alignment vertical="center"/>
    </xf>
    <xf numFmtId="181" fontId="26" fillId="0" borderId="8" xfId="0" applyNumberFormat="1" applyFont="1" applyBorder="1" applyAlignment="1">
      <alignment vertical="center"/>
    </xf>
    <xf numFmtId="177" fontId="26" fillId="0" borderId="9" xfId="0" applyNumberFormat="1" applyFont="1" applyBorder="1" applyAlignment="1">
      <alignment vertical="center"/>
    </xf>
    <xf numFmtId="181" fontId="26" fillId="0" borderId="19" xfId="0" applyNumberFormat="1" applyFont="1" applyBorder="1" applyAlignment="1">
      <alignment vertical="center"/>
    </xf>
    <xf numFmtId="0" fontId="26" fillId="3" borderId="20" xfId="0" applyFont="1" applyFill="1" applyBorder="1" applyAlignment="1">
      <alignment horizontal="center" vertical="center"/>
    </xf>
    <xf numFmtId="0" fontId="26" fillId="3" borderId="20" xfId="0" applyFont="1" applyFill="1" applyBorder="1" applyAlignment="1">
      <alignment horizontal="left" vertical="center"/>
    </xf>
    <xf numFmtId="3" fontId="27" fillId="3" borderId="21" xfId="0" applyNumberFormat="1" applyFont="1" applyFill="1" applyBorder="1" applyAlignment="1">
      <alignment vertical="center"/>
    </xf>
    <xf numFmtId="181" fontId="26" fillId="3" borderId="20" xfId="0" applyNumberFormat="1" applyFont="1" applyFill="1" applyBorder="1" applyAlignment="1">
      <alignment vertical="center"/>
    </xf>
    <xf numFmtId="177" fontId="26" fillId="3" borderId="21" xfId="0" applyNumberFormat="1" applyFont="1" applyFill="1" applyBorder="1" applyAlignment="1">
      <alignment vertical="center"/>
    </xf>
    <xf numFmtId="182" fontId="26" fillId="3" borderId="21" xfId="0" applyNumberFormat="1" applyFont="1" applyFill="1" applyBorder="1" applyAlignment="1">
      <alignment vertical="center"/>
    </xf>
    <xf numFmtId="0" fontId="26" fillId="0" borderId="20" xfId="0" applyFont="1" applyBorder="1" applyAlignment="1">
      <alignment horizontal="center" vertical="center"/>
    </xf>
    <xf numFmtId="0" fontId="26" fillId="0" borderId="20" xfId="0" applyFont="1" applyBorder="1" applyAlignment="1">
      <alignment horizontal="left" vertical="center"/>
    </xf>
    <xf numFmtId="0" fontId="27" fillId="0" borderId="21" xfId="0" applyNumberFormat="1" applyFont="1" applyBorder="1" applyAlignment="1">
      <alignment vertical="center"/>
    </xf>
    <xf numFmtId="181" fontId="26" fillId="0" borderId="5" xfId="0" applyNumberFormat="1" applyFont="1" applyBorder="1" applyAlignment="1">
      <alignment vertical="center"/>
    </xf>
    <xf numFmtId="177" fontId="26" fillId="0" borderId="0" xfId="0" applyNumberFormat="1" applyFont="1" applyBorder="1" applyAlignment="1">
      <alignment vertical="center"/>
    </xf>
    <xf numFmtId="181" fontId="26" fillId="0" borderId="21" xfId="0" applyNumberFormat="1" applyFont="1" applyBorder="1" applyAlignment="1">
      <alignment vertical="center"/>
    </xf>
    <xf numFmtId="0" fontId="27" fillId="3" borderId="21" xfId="0" applyNumberFormat="1" applyFont="1" applyFill="1" applyBorder="1" applyAlignment="1">
      <alignment vertical="center"/>
    </xf>
    <xf numFmtId="181" fontId="26" fillId="3" borderId="21" xfId="0" applyNumberFormat="1" applyFont="1" applyFill="1" applyBorder="1" applyAlignment="1">
      <alignment vertical="center"/>
    </xf>
    <xf numFmtId="177" fontId="26" fillId="0" borderId="22" xfId="0" applyNumberFormat="1" applyFont="1" applyBorder="1" applyAlignment="1">
      <alignment vertical="center"/>
    </xf>
    <xf numFmtId="177" fontId="26" fillId="0" borderId="21" xfId="0" applyNumberFormat="1" applyFont="1" applyBorder="1" applyAlignment="1">
      <alignment vertical="center"/>
    </xf>
    <xf numFmtId="177" fontId="26" fillId="0" borderId="23" xfId="0" applyNumberFormat="1" applyFont="1" applyBorder="1" applyAlignment="1">
      <alignment vertical="center"/>
    </xf>
    <xf numFmtId="182" fontId="26" fillId="0" borderId="23" xfId="0" applyNumberFormat="1" applyFont="1" applyBorder="1" applyAlignment="1">
      <alignment vertical="center"/>
    </xf>
    <xf numFmtId="0" fontId="26" fillId="3" borderId="17" xfId="0" applyFont="1" applyFill="1" applyBorder="1" applyAlignment="1">
      <alignment horizontal="center" vertical="center"/>
    </xf>
    <xf numFmtId="0" fontId="26" fillId="3" borderId="18" xfId="0" applyFont="1" applyFill="1" applyBorder="1" applyAlignment="1">
      <alignment horizontal="left" vertical="center"/>
    </xf>
    <xf numFmtId="0" fontId="27" fillId="3" borderId="24" xfId="0" applyNumberFormat="1" applyFont="1" applyFill="1" applyBorder="1" applyAlignment="1">
      <alignment vertical="center"/>
    </xf>
    <xf numFmtId="0" fontId="27" fillId="3" borderId="25" xfId="0" applyNumberFormat="1" applyFont="1" applyFill="1" applyBorder="1" applyAlignment="1">
      <alignment vertical="center"/>
    </xf>
    <xf numFmtId="181" fontId="26" fillId="3" borderId="17" xfId="0" applyNumberFormat="1" applyFont="1" applyFill="1" applyBorder="1" applyAlignment="1">
      <alignment vertical="center"/>
    </xf>
    <xf numFmtId="177" fontId="26" fillId="3" borderId="25" xfId="0" applyNumberFormat="1" applyFont="1" applyFill="1" applyBorder="1" applyAlignment="1">
      <alignment vertical="center"/>
    </xf>
    <xf numFmtId="181" fontId="26" fillId="3" borderId="25" xfId="0" applyNumberFormat="1" applyFont="1" applyFill="1" applyBorder="1" applyAlignment="1">
      <alignment vertical="center"/>
    </xf>
    <xf numFmtId="183" fontId="23" fillId="0" borderId="0" xfId="0" applyNumberFormat="1" applyFont="1" applyAlignment="1">
      <alignment vertical="center"/>
    </xf>
    <xf numFmtId="183" fontId="25" fillId="0" borderId="3" xfId="0" applyNumberFormat="1" applyFont="1" applyBorder="1" applyAlignment="1">
      <alignment horizontal="center" vertical="center" wrapText="1"/>
    </xf>
    <xf numFmtId="183" fontId="25" fillId="0" borderId="4" xfId="0" applyNumberFormat="1" applyFont="1" applyBorder="1" applyAlignment="1">
      <alignment horizontal="center" vertical="center" wrapText="1"/>
    </xf>
    <xf numFmtId="178" fontId="27" fillId="0" borderId="19" xfId="1" applyNumberFormat="1" applyFont="1" applyBorder="1" applyAlignment="1">
      <alignment vertical="center"/>
    </xf>
    <xf numFmtId="178" fontId="26" fillId="0" borderId="19" xfId="1" applyNumberFormat="1" applyFont="1" applyBorder="1" applyAlignment="1">
      <alignment vertical="center"/>
    </xf>
    <xf numFmtId="181" fontId="26" fillId="0" borderId="9" xfId="2" applyNumberFormat="1" applyFont="1" applyBorder="1" applyAlignment="1">
      <alignment vertical="center"/>
    </xf>
    <xf numFmtId="183" fontId="26" fillId="0" borderId="14" xfId="0" applyNumberFormat="1" applyFont="1" applyBorder="1" applyAlignment="1">
      <alignment vertical="center"/>
    </xf>
    <xf numFmtId="183" fontId="26" fillId="0" borderId="9" xfId="0" applyNumberFormat="1" applyFont="1" applyBorder="1" applyAlignment="1">
      <alignment vertical="center"/>
    </xf>
    <xf numFmtId="183" fontId="27" fillId="3" borderId="21" xfId="0" applyNumberFormat="1" applyFont="1" applyFill="1" applyBorder="1" applyAlignment="1">
      <alignment vertical="center"/>
    </xf>
    <xf numFmtId="181" fontId="27" fillId="3" borderId="21" xfId="0" applyNumberFormat="1" applyFont="1" applyFill="1" applyBorder="1" applyAlignment="1">
      <alignment vertical="center"/>
    </xf>
    <xf numFmtId="183" fontId="27" fillId="3" borderId="26" xfId="0" applyNumberFormat="1" applyFont="1" applyFill="1" applyBorder="1" applyAlignment="1">
      <alignment vertical="center"/>
    </xf>
    <xf numFmtId="183" fontId="27" fillId="0" borderId="21" xfId="0" applyNumberFormat="1" applyFont="1" applyBorder="1" applyAlignment="1">
      <alignment vertical="center"/>
    </xf>
    <xf numFmtId="181" fontId="27" fillId="0" borderId="21" xfId="0" applyNumberFormat="1" applyFont="1" applyFill="1" applyBorder="1" applyAlignment="1">
      <alignment vertical="center"/>
    </xf>
    <xf numFmtId="183" fontId="27" fillId="0" borderId="10" xfId="0" applyNumberFormat="1" applyFont="1" applyBorder="1" applyAlignment="1">
      <alignment vertical="center"/>
    </xf>
    <xf numFmtId="183" fontId="27" fillId="0" borderId="0" xfId="0" applyNumberFormat="1" applyFont="1" applyBorder="1" applyAlignment="1">
      <alignment vertical="center"/>
    </xf>
    <xf numFmtId="183" fontId="27" fillId="3" borderId="25" xfId="0" applyNumberFormat="1" applyFont="1" applyFill="1" applyBorder="1" applyAlignment="1">
      <alignment vertical="center"/>
    </xf>
    <xf numFmtId="181" fontId="27" fillId="3" borderId="17" xfId="0" applyNumberFormat="1" applyFont="1" applyFill="1" applyBorder="1" applyAlignment="1">
      <alignment vertical="center"/>
    </xf>
    <xf numFmtId="183" fontId="27" fillId="3" borderId="27" xfId="0" applyNumberFormat="1" applyFont="1" applyFill="1" applyBorder="1" applyAlignment="1">
      <alignment vertical="center"/>
    </xf>
    <xf numFmtId="181" fontId="27" fillId="3" borderId="25" xfId="0" applyNumberFormat="1" applyFont="1" applyFill="1" applyBorder="1" applyAlignment="1">
      <alignment vertical="center"/>
    </xf>
    <xf numFmtId="0" fontId="27" fillId="0" borderId="15" xfId="0" applyFont="1" applyBorder="1" applyAlignment="1">
      <alignment horizontal="center" vertical="center"/>
    </xf>
    <xf numFmtId="0" fontId="27" fillId="0" borderId="15" xfId="0" applyFont="1" applyBorder="1" applyAlignment="1">
      <alignment horizontal="left" vertical="center"/>
    </xf>
    <xf numFmtId="0" fontId="27" fillId="0" borderId="16" xfId="0" applyFont="1" applyBorder="1" applyAlignment="1">
      <alignment horizontal="center" vertical="center"/>
    </xf>
    <xf numFmtId="183" fontId="27" fillId="0" borderId="29" xfId="0" applyNumberFormat="1" applyFont="1" applyBorder="1" applyAlignment="1">
      <alignment vertical="center"/>
    </xf>
    <xf numFmtId="183" fontId="27" fillId="0" borderId="19" xfId="0" applyNumberFormat="1" applyFont="1" applyBorder="1" applyAlignment="1">
      <alignment vertical="center"/>
    </xf>
    <xf numFmtId="181" fontId="27" fillId="0" borderId="9" xfId="2" applyNumberFormat="1" applyFont="1" applyBorder="1" applyAlignment="1">
      <alignment horizontal="right" vertical="center"/>
    </xf>
    <xf numFmtId="183" fontId="27" fillId="0" borderId="14" xfId="0" applyNumberFormat="1" applyFont="1" applyBorder="1" applyAlignment="1">
      <alignment horizontal="right" vertical="center"/>
    </xf>
    <xf numFmtId="183" fontId="27" fillId="0" borderId="9" xfId="0" applyNumberFormat="1" applyFont="1" applyBorder="1" applyAlignment="1">
      <alignment horizontal="right" vertical="center"/>
    </xf>
    <xf numFmtId="0" fontId="27" fillId="3" borderId="20" xfId="0" applyFont="1" applyFill="1" applyBorder="1" applyAlignment="1">
      <alignment horizontal="center" vertical="center"/>
    </xf>
    <xf numFmtId="0" fontId="27" fillId="3" borderId="20" xfId="0" applyFont="1" applyFill="1" applyBorder="1" applyAlignment="1">
      <alignment horizontal="left" vertical="center"/>
    </xf>
    <xf numFmtId="0" fontId="27" fillId="3" borderId="30" xfId="0" applyFont="1" applyFill="1" applyBorder="1" applyAlignment="1">
      <alignment horizontal="center" vertical="center"/>
    </xf>
    <xf numFmtId="181" fontId="27" fillId="3" borderId="21" xfId="0" applyNumberFormat="1" applyFont="1" applyFill="1" applyBorder="1" applyAlignment="1">
      <alignment horizontal="right" vertical="center"/>
    </xf>
    <xf numFmtId="183" fontId="27" fillId="3" borderId="26" xfId="0" applyNumberFormat="1" applyFont="1" applyFill="1" applyBorder="1" applyAlignment="1">
      <alignment horizontal="right" vertical="center"/>
    </xf>
    <xf numFmtId="183" fontId="27" fillId="3" borderId="21" xfId="0" applyNumberFormat="1" applyFont="1" applyFill="1" applyBorder="1" applyAlignment="1">
      <alignment horizontal="right" vertical="center"/>
    </xf>
    <xf numFmtId="0" fontId="27" fillId="0" borderId="20" xfId="0" applyFont="1" applyBorder="1" applyAlignment="1">
      <alignment horizontal="center" vertical="center"/>
    </xf>
    <xf numFmtId="0" fontId="27" fillId="0" borderId="20" xfId="0" applyFont="1" applyBorder="1" applyAlignment="1">
      <alignment horizontal="left" vertical="center"/>
    </xf>
    <xf numFmtId="0" fontId="27" fillId="0" borderId="30" xfId="0" applyFont="1" applyBorder="1" applyAlignment="1">
      <alignment horizontal="center" vertical="center"/>
    </xf>
    <xf numFmtId="183" fontId="27" fillId="0" borderId="26" xfId="0" applyNumberFormat="1" applyFont="1" applyBorder="1" applyAlignment="1">
      <alignment vertical="center"/>
    </xf>
    <xf numFmtId="181" fontId="27" fillId="0" borderId="21" xfId="0" applyNumberFormat="1" applyFont="1" applyFill="1" applyBorder="1" applyAlignment="1">
      <alignment horizontal="right" vertical="center"/>
    </xf>
    <xf numFmtId="183" fontId="27" fillId="0" borderId="10" xfId="0" applyNumberFormat="1" applyFont="1" applyBorder="1" applyAlignment="1">
      <alignment horizontal="right" vertical="center"/>
    </xf>
    <xf numFmtId="183" fontId="27" fillId="0" borderId="0" xfId="0" applyNumberFormat="1" applyFont="1" applyBorder="1" applyAlignment="1">
      <alignment horizontal="right" vertical="center"/>
    </xf>
    <xf numFmtId="183" fontId="27" fillId="0" borderId="21" xfId="0" quotePrefix="1" applyNumberFormat="1" applyFont="1" applyBorder="1" applyAlignment="1">
      <alignment horizontal="right" vertical="center"/>
    </xf>
    <xf numFmtId="0" fontId="27" fillId="3" borderId="17" xfId="0" applyFont="1" applyFill="1" applyBorder="1" applyAlignment="1">
      <alignment horizontal="center" vertical="center"/>
    </xf>
    <xf numFmtId="0" fontId="27" fillId="3" borderId="17" xfId="0" applyFont="1" applyFill="1" applyBorder="1" applyAlignment="1">
      <alignment horizontal="left" vertical="center"/>
    </xf>
    <xf numFmtId="0" fontId="27" fillId="3" borderId="18" xfId="0" applyFont="1" applyFill="1" applyBorder="1" applyAlignment="1">
      <alignment horizontal="center" vertical="center"/>
    </xf>
    <xf numFmtId="181" fontId="27" fillId="3" borderId="25" xfId="0" applyNumberFormat="1" applyFont="1" applyFill="1" applyBorder="1" applyAlignment="1">
      <alignment horizontal="right" vertical="center"/>
    </xf>
    <xf numFmtId="183" fontId="27" fillId="3" borderId="27" xfId="0" applyNumberFormat="1" applyFont="1" applyFill="1" applyBorder="1" applyAlignment="1">
      <alignment horizontal="right" vertical="center"/>
    </xf>
    <xf numFmtId="183" fontId="27" fillId="3" borderId="25" xfId="0" applyNumberFormat="1" applyFont="1" applyFill="1" applyBorder="1" applyAlignment="1">
      <alignment horizontal="right" vertical="center"/>
    </xf>
    <xf numFmtId="0" fontId="9" fillId="0" borderId="31" xfId="3" applyFont="1" applyFill="1" applyBorder="1" applyAlignment="1">
      <alignment horizontal="right" vertical="center"/>
    </xf>
    <xf numFmtId="0" fontId="9" fillId="0" borderId="32" xfId="3" applyFont="1" applyFill="1" applyBorder="1" applyAlignment="1">
      <alignment horizontal="center" vertical="center"/>
    </xf>
    <xf numFmtId="0" fontId="9" fillId="0" borderId="12" xfId="3" applyFont="1" applyFill="1" applyBorder="1" applyAlignment="1">
      <alignment horizontal="center" vertical="center"/>
    </xf>
    <xf numFmtId="0" fontId="29" fillId="0" borderId="0" xfId="3" applyFont="1" applyFill="1" applyBorder="1" applyAlignment="1">
      <alignment horizontal="right" vertical="center" wrapText="1"/>
    </xf>
    <xf numFmtId="176" fontId="29" fillId="0" borderId="33" xfId="3" applyNumberFormat="1" applyFont="1" applyBorder="1" applyAlignment="1">
      <alignment horizontal="right" vertical="center"/>
    </xf>
    <xf numFmtId="176" fontId="29" fillId="0" borderId="0" xfId="3" applyNumberFormat="1" applyFont="1" applyBorder="1" applyAlignment="1">
      <alignment horizontal="right" vertical="center"/>
    </xf>
    <xf numFmtId="177" fontId="9" fillId="0" borderId="13" xfId="3" applyNumberFormat="1" applyFont="1" applyFill="1" applyBorder="1" applyAlignment="1">
      <alignment vertical="center"/>
    </xf>
    <xf numFmtId="177" fontId="9" fillId="0" borderId="9" xfId="3" applyNumberFormat="1" applyFont="1" applyFill="1" applyBorder="1" applyAlignment="1">
      <alignment vertical="center"/>
    </xf>
    <xf numFmtId="177" fontId="9" fillId="0" borderId="33" xfId="3" applyNumberFormat="1" applyFont="1" applyFill="1" applyBorder="1" applyAlignment="1">
      <alignment vertical="center"/>
    </xf>
    <xf numFmtId="177" fontId="9" fillId="0" borderId="0" xfId="3" applyNumberFormat="1" applyFont="1" applyFill="1" applyBorder="1" applyAlignment="1">
      <alignment vertical="center"/>
    </xf>
    <xf numFmtId="177" fontId="9" fillId="0" borderId="10" xfId="3" applyNumberFormat="1" applyFont="1" applyFill="1" applyBorder="1" applyAlignment="1">
      <alignment vertical="center"/>
    </xf>
    <xf numFmtId="177" fontId="9" fillId="2" borderId="6" xfId="3" applyNumberFormat="1" applyFont="1" applyFill="1" applyBorder="1" applyAlignment="1">
      <alignment vertical="center"/>
    </xf>
    <xf numFmtId="177" fontId="9" fillId="2" borderId="28" xfId="3" applyNumberFormat="1" applyFont="1" applyFill="1" applyBorder="1" applyAlignment="1">
      <alignment vertical="center"/>
    </xf>
    <xf numFmtId="181" fontId="9" fillId="0" borderId="3" xfId="3" applyNumberFormat="1" applyFont="1" applyFill="1" applyBorder="1" applyAlignment="1">
      <alignment horizontal="right" vertical="center"/>
    </xf>
    <xf numFmtId="181" fontId="9" fillId="0" borderId="4" xfId="3" applyNumberFormat="1" applyFont="1" applyFill="1" applyBorder="1" applyAlignment="1">
      <alignment horizontal="right" vertical="center"/>
    </xf>
    <xf numFmtId="181" fontId="9" fillId="0" borderId="3" xfId="3" applyNumberFormat="1" applyFont="1" applyFill="1" applyBorder="1" applyAlignment="1">
      <alignment vertical="center"/>
    </xf>
    <xf numFmtId="181" fontId="9" fillId="0" borderId="4" xfId="3" applyNumberFormat="1" applyFont="1" applyFill="1" applyBorder="1" applyAlignment="1">
      <alignment vertical="center"/>
    </xf>
    <xf numFmtId="0" fontId="1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2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2" xfId="0" applyFont="1" applyFill="1" applyBorder="1" applyAlignment="1">
      <alignment horizontal="right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4" fillId="0" borderId="8" xfId="3" applyFont="1" applyFill="1" applyBorder="1" applyAlignment="1">
      <alignment horizontal="right" vertical="center" wrapText="1"/>
    </xf>
    <xf numFmtId="176" fontId="14" fillId="0" borderId="9" xfId="4" applyNumberFormat="1" applyFont="1" applyFill="1" applyBorder="1" applyAlignment="1">
      <alignment vertical="center"/>
    </xf>
    <xf numFmtId="177" fontId="14" fillId="0" borderId="9" xfId="1" applyNumberFormat="1" applyFont="1" applyFill="1" applyBorder="1" applyAlignment="1">
      <alignment vertical="center"/>
    </xf>
    <xf numFmtId="0" fontId="14" fillId="0" borderId="5" xfId="3" applyFont="1" applyFill="1" applyBorder="1" applyAlignment="1">
      <alignment horizontal="right" vertical="center" wrapText="1"/>
    </xf>
    <xf numFmtId="176" fontId="14" fillId="0" borderId="0" xfId="4" applyNumberFormat="1" applyFont="1" applyFill="1" applyBorder="1" applyAlignment="1">
      <alignment vertical="center"/>
    </xf>
    <xf numFmtId="177" fontId="14" fillId="0" borderId="0" xfId="1" applyNumberFormat="1" applyFont="1" applyFill="1" applyBorder="1" applyAlignment="1">
      <alignment vertical="center"/>
    </xf>
    <xf numFmtId="176" fontId="14" fillId="0" borderId="7" xfId="4" applyNumberFormat="1" applyFont="1" applyFill="1" applyBorder="1" applyAlignment="1">
      <alignment vertical="center"/>
    </xf>
    <xf numFmtId="177" fontId="14" fillId="0" borderId="7" xfId="1" applyNumberFormat="1" applyFont="1" applyFill="1" applyBorder="1" applyAlignment="1">
      <alignment vertical="center"/>
    </xf>
    <xf numFmtId="177" fontId="7" fillId="0" borderId="14" xfId="1" applyNumberFormat="1" applyFont="1" applyFill="1" applyBorder="1" applyAlignment="1">
      <alignment vertical="center"/>
    </xf>
    <xf numFmtId="177" fontId="7" fillId="0" borderId="9" xfId="1" applyNumberFormat="1" applyFont="1" applyFill="1" applyBorder="1" applyAlignment="1">
      <alignment vertical="center"/>
    </xf>
    <xf numFmtId="177" fontId="7" fillId="0" borderId="0" xfId="1" applyNumberFormat="1" applyFont="1" applyFill="1" applyBorder="1" applyAlignment="1">
      <alignment vertical="center"/>
    </xf>
    <xf numFmtId="177" fontId="7" fillId="0" borderId="10" xfId="1" applyNumberFormat="1" applyFont="1" applyFill="1" applyBorder="1" applyAlignment="1">
      <alignment vertical="center"/>
    </xf>
    <xf numFmtId="177" fontId="7" fillId="2" borderId="6" xfId="1" applyNumberFormat="1" applyFont="1" applyFill="1" applyBorder="1" applyAlignment="1">
      <alignment vertical="center"/>
    </xf>
    <xf numFmtId="177" fontId="7" fillId="2" borderId="7" xfId="1" applyNumberFormat="1" applyFont="1" applyFill="1" applyBorder="1" applyAlignment="1">
      <alignment vertical="center"/>
    </xf>
    <xf numFmtId="0" fontId="7" fillId="0" borderId="9" xfId="3" applyFont="1" applyFill="1" applyBorder="1" applyAlignment="1">
      <alignment horizontal="right" vertical="center" wrapText="1"/>
    </xf>
    <xf numFmtId="177" fontId="7" fillId="2" borderId="0" xfId="1" applyNumberFormat="1" applyFont="1" applyFill="1" applyBorder="1" applyAlignment="1">
      <alignment vertical="center"/>
    </xf>
    <xf numFmtId="181" fontId="7" fillId="0" borderId="12" xfId="1" applyNumberFormat="1" applyFont="1" applyFill="1" applyBorder="1" applyAlignment="1">
      <alignment vertical="center"/>
    </xf>
    <xf numFmtId="0" fontId="7" fillId="0" borderId="0" xfId="3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177" fontId="36" fillId="0" borderId="0" xfId="0" applyNumberFormat="1" applyFont="1" applyFill="1" applyBorder="1" applyAlignment="1">
      <alignment horizontal="right"/>
    </xf>
    <xf numFmtId="177" fontId="36" fillId="0" borderId="0" xfId="0" applyNumberFormat="1" applyFont="1" applyFill="1" applyAlignment="1"/>
    <xf numFmtId="177" fontId="36" fillId="0" borderId="0" xfId="0" applyNumberFormat="1" applyFont="1" applyFill="1" applyAlignment="1">
      <alignment horizontal="right"/>
    </xf>
    <xf numFmtId="177" fontId="9" fillId="0" borderId="8" xfId="0" applyNumberFormat="1" applyFont="1" applyFill="1" applyBorder="1" applyAlignment="1">
      <alignment horizontal="right" vertical="center"/>
    </xf>
    <xf numFmtId="177" fontId="9" fillId="0" borderId="11" xfId="0" applyNumberFormat="1" applyFont="1" applyFill="1" applyBorder="1" applyAlignment="1">
      <alignment horizontal="right" vertical="center"/>
    </xf>
    <xf numFmtId="177" fontId="7" fillId="0" borderId="3" xfId="3" applyNumberFormat="1" applyFont="1" applyFill="1" applyBorder="1" applyAlignment="1">
      <alignment horizontal="center" vertical="center" wrapText="1"/>
    </xf>
    <xf numFmtId="177" fontId="7" fillId="0" borderId="4" xfId="3" applyNumberFormat="1" applyFont="1" applyFill="1" applyBorder="1" applyAlignment="1">
      <alignment horizontal="center" vertical="center" wrapText="1"/>
    </xf>
    <xf numFmtId="0" fontId="29" fillId="0" borderId="9" xfId="3" applyFont="1" applyFill="1" applyBorder="1" applyAlignment="1">
      <alignment horizontal="right" vertical="center" wrapText="1"/>
    </xf>
    <xf numFmtId="177" fontId="14" fillId="0" borderId="14" xfId="0" applyNumberFormat="1" applyFont="1" applyBorder="1" applyAlignment="1">
      <alignment horizontal="right" vertical="center"/>
    </xf>
    <xf numFmtId="177" fontId="14" fillId="0" borderId="9" xfId="0" applyNumberFormat="1" applyFont="1" applyBorder="1" applyAlignment="1">
      <alignment horizontal="right" vertical="center"/>
    </xf>
    <xf numFmtId="177" fontId="14" fillId="0" borderId="8" xfId="0" applyNumberFormat="1" applyFont="1" applyBorder="1" applyAlignment="1">
      <alignment horizontal="right" vertical="center"/>
    </xf>
    <xf numFmtId="177" fontId="14" fillId="0" borderId="10" xfId="0" applyNumberFormat="1" applyFont="1" applyBorder="1" applyAlignment="1">
      <alignment horizontal="right" vertical="center"/>
    </xf>
    <xf numFmtId="177" fontId="14" fillId="0" borderId="0" xfId="0" applyNumberFormat="1" applyFont="1" applyBorder="1" applyAlignment="1">
      <alignment horizontal="right" vertical="center"/>
    </xf>
    <xf numFmtId="177" fontId="14" fillId="0" borderId="5" xfId="0" applyNumberFormat="1" applyFont="1" applyBorder="1" applyAlignment="1">
      <alignment horizontal="right" vertical="center"/>
    </xf>
    <xf numFmtId="177" fontId="7" fillId="0" borderId="14" xfId="0" applyNumberFormat="1" applyFont="1" applyFill="1" applyBorder="1" applyAlignment="1"/>
    <xf numFmtId="177" fontId="7" fillId="0" borderId="9" xfId="0" applyNumberFormat="1" applyFont="1" applyFill="1" applyBorder="1" applyAlignment="1"/>
    <xf numFmtId="177" fontId="7" fillId="0" borderId="8" xfId="0" applyNumberFormat="1" applyFont="1" applyFill="1" applyBorder="1" applyAlignment="1"/>
    <xf numFmtId="177" fontId="7" fillId="0" borderId="10" xfId="0" applyNumberFormat="1" applyFont="1" applyFill="1" applyBorder="1" applyAlignment="1"/>
    <xf numFmtId="177" fontId="7" fillId="0" borderId="0" xfId="0" applyNumberFormat="1" applyFont="1" applyFill="1" applyBorder="1" applyAlignment="1"/>
    <xf numFmtId="177" fontId="7" fillId="0" borderId="5" xfId="0" applyNumberFormat="1" applyFont="1" applyFill="1" applyBorder="1" applyAlignment="1"/>
    <xf numFmtId="177" fontId="7" fillId="2" borderId="6" xfId="0" applyNumberFormat="1" applyFont="1" applyFill="1" applyBorder="1" applyAlignment="1"/>
    <xf numFmtId="177" fontId="7" fillId="2" borderId="7" xfId="0" applyNumberFormat="1" applyFont="1" applyFill="1" applyBorder="1" applyAlignment="1"/>
    <xf numFmtId="177" fontId="7" fillId="2" borderId="10" xfId="0" applyNumberFormat="1" applyFont="1" applyFill="1" applyBorder="1" applyAlignment="1"/>
    <xf numFmtId="177" fontId="7" fillId="2" borderId="0" xfId="0" applyNumberFormat="1" applyFont="1" applyFill="1" applyBorder="1" applyAlignment="1"/>
    <xf numFmtId="181" fontId="7" fillId="0" borderId="4" xfId="0" applyNumberFormat="1" applyFont="1" applyFill="1" applyBorder="1" applyAlignment="1">
      <alignment vertical="center"/>
    </xf>
    <xf numFmtId="181" fontId="7" fillId="0" borderId="12" xfId="0" applyNumberFormat="1" applyFont="1" applyFill="1" applyBorder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6" fontId="14" fillId="0" borderId="10" xfId="0" applyNumberFormat="1" applyFont="1" applyBorder="1" applyAlignment="1">
      <alignment vertical="center" readingOrder="1"/>
    </xf>
    <xf numFmtId="176" fontId="14" fillId="0" borderId="0" xfId="0" applyNumberFormat="1" applyFont="1" applyBorder="1" applyAlignment="1">
      <alignment vertical="center" readingOrder="1"/>
    </xf>
    <xf numFmtId="176" fontId="14" fillId="0" borderId="5" xfId="0" applyNumberFormat="1" applyFont="1" applyBorder="1" applyAlignment="1">
      <alignment vertical="center" readingOrder="1"/>
    </xf>
    <xf numFmtId="176" fontId="7" fillId="0" borderId="14" xfId="0" applyNumberFormat="1" applyFont="1" applyFill="1" applyBorder="1" applyAlignment="1">
      <alignment vertical="center" readingOrder="1"/>
    </xf>
    <xf numFmtId="176" fontId="7" fillId="0" borderId="9" xfId="0" applyNumberFormat="1" applyFont="1" applyFill="1" applyBorder="1" applyAlignment="1">
      <alignment vertical="center" readingOrder="1"/>
    </xf>
    <xf numFmtId="176" fontId="7" fillId="0" borderId="8" xfId="0" applyNumberFormat="1" applyFont="1" applyFill="1" applyBorder="1" applyAlignment="1">
      <alignment vertical="center" readingOrder="1"/>
    </xf>
    <xf numFmtId="176" fontId="7" fillId="0" borderId="10" xfId="0" applyNumberFormat="1" applyFont="1" applyFill="1" applyBorder="1" applyAlignment="1">
      <alignment vertical="center" readingOrder="1"/>
    </xf>
    <xf numFmtId="176" fontId="7" fillId="0" borderId="0" xfId="0" applyNumberFormat="1" applyFont="1" applyFill="1" applyBorder="1" applyAlignment="1">
      <alignment vertical="center" readingOrder="1"/>
    </xf>
    <xf numFmtId="176" fontId="7" fillId="0" borderId="5" xfId="0" applyNumberFormat="1" applyFont="1" applyFill="1" applyBorder="1" applyAlignment="1">
      <alignment vertical="center" readingOrder="1"/>
    </xf>
    <xf numFmtId="176" fontId="7" fillId="2" borderId="10" xfId="0" applyNumberFormat="1" applyFont="1" applyFill="1" applyBorder="1" applyAlignment="1">
      <alignment vertical="center" readingOrder="1"/>
    </xf>
    <xf numFmtId="176" fontId="7" fillId="2" borderId="7" xfId="0" applyNumberFormat="1" applyFont="1" applyFill="1" applyBorder="1" applyAlignment="1">
      <alignment vertical="center" readingOrder="1"/>
    </xf>
    <xf numFmtId="176" fontId="7" fillId="2" borderId="0" xfId="0" applyNumberFormat="1" applyFont="1" applyFill="1" applyBorder="1" applyAlignment="1">
      <alignment vertical="center" readingOrder="1"/>
    </xf>
    <xf numFmtId="179" fontId="7" fillId="0" borderId="0" xfId="0" applyNumberFormat="1" applyFont="1" applyFill="1" applyBorder="1" applyAlignment="1">
      <alignment vertical="center" readingOrder="1"/>
    </xf>
    <xf numFmtId="0" fontId="7" fillId="0" borderId="3" xfId="3" applyFont="1" applyFill="1" applyBorder="1" applyAlignment="1">
      <alignment horizontal="center" vertical="center" wrapText="1"/>
    </xf>
    <xf numFmtId="0" fontId="7" fillId="0" borderId="4" xfId="3" applyFont="1" applyFill="1" applyBorder="1" applyAlignment="1">
      <alignment horizontal="center" vertical="center" wrapText="1"/>
    </xf>
    <xf numFmtId="176" fontId="7" fillId="0" borderId="10" xfId="1" applyNumberFormat="1" applyFont="1" applyFill="1" applyBorder="1" applyAlignment="1">
      <alignment horizontal="right" vertical="center"/>
    </xf>
    <xf numFmtId="176" fontId="7" fillId="0" borderId="5" xfId="1" applyNumberFormat="1" applyFont="1" applyFill="1" applyBorder="1" applyAlignment="1">
      <alignment horizontal="right" vertical="center"/>
    </xf>
    <xf numFmtId="176" fontId="7" fillId="0" borderId="0" xfId="1" applyNumberFormat="1" applyFont="1" applyFill="1" applyBorder="1" applyAlignment="1">
      <alignment horizontal="right" vertical="center"/>
    </xf>
    <xf numFmtId="178" fontId="7" fillId="0" borderId="14" xfId="1" applyNumberFormat="1" applyFont="1" applyFill="1" applyBorder="1" applyAlignment="1">
      <alignment vertical="center"/>
    </xf>
    <xf numFmtId="185" fontId="7" fillId="0" borderId="8" xfId="1" applyNumberFormat="1" applyFont="1" applyFill="1" applyBorder="1" applyAlignment="1">
      <alignment vertical="center"/>
    </xf>
    <xf numFmtId="185" fontId="7" fillId="0" borderId="9" xfId="1" applyNumberFormat="1" applyFont="1" applyFill="1" applyBorder="1" applyAlignment="1">
      <alignment vertical="center"/>
    </xf>
    <xf numFmtId="178" fontId="7" fillId="0" borderId="10" xfId="1" applyNumberFormat="1" applyFont="1" applyFill="1" applyBorder="1" applyAlignment="1">
      <alignment vertical="center"/>
    </xf>
    <xf numFmtId="185" fontId="7" fillId="0" borderId="0" xfId="1" applyNumberFormat="1" applyFont="1" applyFill="1" applyBorder="1" applyAlignment="1">
      <alignment vertical="center"/>
    </xf>
    <xf numFmtId="185" fontId="7" fillId="0" borderId="5" xfId="1" applyNumberFormat="1" applyFont="1" applyFill="1" applyBorder="1" applyAlignment="1">
      <alignment vertical="center"/>
    </xf>
    <xf numFmtId="178" fontId="7" fillId="2" borderId="6" xfId="1" applyNumberFormat="1" applyFont="1" applyFill="1" applyBorder="1" applyAlignment="1">
      <alignment vertical="center"/>
    </xf>
    <xf numFmtId="178" fontId="7" fillId="2" borderId="7" xfId="1" applyNumberFormat="1" applyFont="1" applyFill="1" applyBorder="1" applyAlignment="1">
      <alignment vertical="center"/>
    </xf>
    <xf numFmtId="185" fontId="7" fillId="0" borderId="14" xfId="1" applyNumberFormat="1" applyFont="1" applyFill="1" applyBorder="1" applyAlignment="1">
      <alignment vertical="center"/>
    </xf>
    <xf numFmtId="185" fontId="7" fillId="0" borderId="10" xfId="1" applyNumberFormat="1" applyFont="1" applyFill="1" applyBorder="1" applyAlignment="1">
      <alignment vertical="center"/>
    </xf>
    <xf numFmtId="178" fontId="7" fillId="2" borderId="10" xfId="1" applyNumberFormat="1" applyFont="1" applyFill="1" applyBorder="1" applyAlignment="1">
      <alignment vertical="center"/>
    </xf>
    <xf numFmtId="181" fontId="7" fillId="0" borderId="4" xfId="1" applyNumberFormat="1" applyFont="1" applyFill="1" applyBorder="1" applyAlignment="1">
      <alignment vertical="center"/>
    </xf>
    <xf numFmtId="182" fontId="7" fillId="0" borderId="4" xfId="1" applyNumberFormat="1" applyFont="1" applyFill="1" applyBorder="1" applyAlignment="1">
      <alignment vertical="center"/>
    </xf>
    <xf numFmtId="0" fontId="26" fillId="0" borderId="34" xfId="0" applyFont="1" applyBorder="1" applyAlignment="1">
      <alignment vertical="center"/>
    </xf>
    <xf numFmtId="178" fontId="26" fillId="0" borderId="29" xfId="1" applyNumberFormat="1" applyFont="1" applyBorder="1" applyAlignment="1">
      <alignment vertical="center"/>
    </xf>
    <xf numFmtId="181" fontId="26" fillId="0" borderId="8" xfId="2" applyNumberFormat="1" applyFont="1" applyBorder="1" applyAlignment="1">
      <alignment vertical="center"/>
    </xf>
    <xf numFmtId="181" fontId="26" fillId="0" borderId="0" xfId="2" applyNumberFormat="1" applyFont="1" applyBorder="1" applyAlignment="1">
      <alignment vertical="center"/>
    </xf>
    <xf numFmtId="0" fontId="26" fillId="3" borderId="34" xfId="0" applyFont="1" applyFill="1" applyBorder="1" applyAlignment="1">
      <alignment vertical="center"/>
    </xf>
    <xf numFmtId="178" fontId="26" fillId="3" borderId="26" xfId="1" applyNumberFormat="1" applyFont="1" applyFill="1" applyBorder="1" applyAlignment="1">
      <alignment vertical="center"/>
    </xf>
    <xf numFmtId="178" fontId="26" fillId="3" borderId="21" xfId="1" applyNumberFormat="1" applyFont="1" applyFill="1" applyBorder="1" applyAlignment="1">
      <alignment vertical="center"/>
    </xf>
    <xf numFmtId="181" fontId="26" fillId="3" borderId="35" xfId="2" applyNumberFormat="1" applyFont="1" applyFill="1" applyBorder="1" applyAlignment="1">
      <alignment vertical="center"/>
    </xf>
    <xf numFmtId="181" fontId="26" fillId="3" borderId="21" xfId="2" applyNumberFormat="1" applyFont="1" applyFill="1" applyBorder="1" applyAlignment="1">
      <alignment vertical="center"/>
    </xf>
    <xf numFmtId="0" fontId="26" fillId="4" borderId="30" xfId="0" applyFont="1" applyFill="1" applyBorder="1" applyAlignment="1">
      <alignment vertical="center"/>
    </xf>
    <xf numFmtId="178" fontId="26" fillId="0" borderId="26" xfId="1" applyNumberFormat="1" applyFont="1" applyBorder="1" applyAlignment="1">
      <alignment vertical="center"/>
    </xf>
    <xf numFmtId="178" fontId="26" fillId="0" borderId="21" xfId="1" applyNumberFormat="1" applyFont="1" applyBorder="1" applyAlignment="1">
      <alignment vertical="center"/>
    </xf>
    <xf numFmtId="181" fontId="26" fillId="0" borderId="20" xfId="2" applyNumberFormat="1" applyFont="1" applyBorder="1" applyAlignment="1">
      <alignment vertical="center"/>
    </xf>
    <xf numFmtId="0" fontId="26" fillId="3" borderId="30" xfId="0" applyFont="1" applyFill="1" applyBorder="1" applyAlignment="1">
      <alignment vertical="center"/>
    </xf>
    <xf numFmtId="181" fontId="26" fillId="0" borderId="35" xfId="2" applyNumberFormat="1" applyFont="1" applyBorder="1" applyAlignment="1">
      <alignment vertical="center"/>
    </xf>
    <xf numFmtId="181" fontId="26" fillId="3" borderId="20" xfId="2" applyNumberFormat="1" applyFont="1" applyFill="1" applyBorder="1" applyAlignment="1">
      <alignment vertical="center"/>
    </xf>
    <xf numFmtId="0" fontId="26" fillId="0" borderId="30" xfId="0" applyFont="1" applyBorder="1" applyAlignment="1">
      <alignment vertical="center"/>
    </xf>
    <xf numFmtId="178" fontId="26" fillId="4" borderId="26" xfId="1" applyNumberFormat="1" applyFont="1" applyFill="1" applyBorder="1" applyAlignment="1">
      <alignment vertical="center"/>
    </xf>
    <xf numFmtId="178" fontId="26" fillId="4" borderId="21" xfId="1" applyNumberFormat="1" applyFont="1" applyFill="1" applyBorder="1" applyAlignment="1">
      <alignment vertical="center"/>
    </xf>
    <xf numFmtId="0" fontId="26" fillId="3" borderId="18" xfId="0" applyFont="1" applyFill="1" applyBorder="1" applyAlignment="1">
      <alignment vertical="center"/>
    </xf>
    <xf numFmtId="178" fontId="26" fillId="3" borderId="27" xfId="1" applyNumberFormat="1" applyFont="1" applyFill="1" applyBorder="1" applyAlignment="1">
      <alignment vertical="center"/>
    </xf>
    <xf numFmtId="178" fontId="26" fillId="3" borderId="25" xfId="1" applyNumberFormat="1" applyFont="1" applyFill="1" applyBorder="1" applyAlignment="1">
      <alignment vertical="center"/>
    </xf>
    <xf numFmtId="181" fontId="26" fillId="3" borderId="17" xfId="2" applyNumberFormat="1" applyFont="1" applyFill="1" applyBorder="1" applyAlignment="1">
      <alignment vertical="center"/>
    </xf>
    <xf numFmtId="181" fontId="26" fillId="3" borderId="25" xfId="2" applyNumberFormat="1" applyFont="1" applyFill="1" applyBorder="1" applyAlignment="1">
      <alignment vertical="center"/>
    </xf>
    <xf numFmtId="0" fontId="33" fillId="0" borderId="0" xfId="0" applyFont="1" applyAlignment="1"/>
    <xf numFmtId="0" fontId="7" fillId="0" borderId="3" xfId="0" applyFont="1" applyFill="1" applyBorder="1" applyAlignment="1">
      <alignment horizontal="left" vertical="center"/>
    </xf>
    <xf numFmtId="0" fontId="14" fillId="0" borderId="9" xfId="3" applyFont="1" applyFill="1" applyBorder="1" applyAlignment="1">
      <alignment horizontal="right" vertical="center" wrapText="1"/>
    </xf>
    <xf numFmtId="178" fontId="7" fillId="0" borderId="13" xfId="1" applyNumberFormat="1" applyFont="1" applyBorder="1" applyAlignment="1">
      <alignment horizontal="right" vertical="center"/>
    </xf>
    <xf numFmtId="178" fontId="7" fillId="0" borderId="9" xfId="1" applyNumberFormat="1" applyFont="1" applyBorder="1" applyAlignment="1">
      <alignment horizontal="right" vertical="center"/>
    </xf>
    <xf numFmtId="178" fontId="7" fillId="0" borderId="14" xfId="1" applyNumberFormat="1" applyFont="1" applyBorder="1" applyAlignment="1">
      <alignment horizontal="right" vertical="center"/>
    </xf>
    <xf numFmtId="178" fontId="7" fillId="0" borderId="8" xfId="1" applyNumberFormat="1" applyFont="1" applyBorder="1" applyAlignment="1">
      <alignment horizontal="right" vertical="center"/>
    </xf>
    <xf numFmtId="178" fontId="7" fillId="0" borderId="33" xfId="1" applyNumberFormat="1" applyFont="1" applyBorder="1" applyAlignment="1">
      <alignment horizontal="right" vertical="center"/>
    </xf>
    <xf numFmtId="178" fontId="7" fillId="0" borderId="0" xfId="1" applyNumberFormat="1" applyFont="1" applyBorder="1" applyAlignment="1">
      <alignment horizontal="right" vertical="center"/>
    </xf>
    <xf numFmtId="178" fontId="7" fillId="0" borderId="10" xfId="1" applyNumberFormat="1" applyFont="1" applyBorder="1" applyAlignment="1">
      <alignment horizontal="right" vertical="center"/>
    </xf>
    <xf numFmtId="178" fontId="7" fillId="0" borderId="5" xfId="1" applyNumberFormat="1" applyFont="1" applyBorder="1" applyAlignment="1">
      <alignment horizontal="right" vertical="center"/>
    </xf>
    <xf numFmtId="178" fontId="7" fillId="0" borderId="28" xfId="1" applyNumberFormat="1" applyFont="1" applyBorder="1" applyAlignment="1">
      <alignment horizontal="right" vertical="center"/>
    </xf>
    <xf numFmtId="178" fontId="7" fillId="0" borderId="7" xfId="1" applyNumberFormat="1" applyFont="1" applyBorder="1" applyAlignment="1">
      <alignment horizontal="right" vertical="center"/>
    </xf>
    <xf numFmtId="178" fontId="7" fillId="0" borderId="6" xfId="1" applyNumberFormat="1" applyFont="1" applyBorder="1" applyAlignment="1">
      <alignment horizontal="right" vertical="center"/>
    </xf>
    <xf numFmtId="178" fontId="7" fillId="0" borderId="11" xfId="1" applyNumberFormat="1" applyFont="1" applyBorder="1" applyAlignment="1">
      <alignment horizontal="right" vertical="center"/>
    </xf>
    <xf numFmtId="178" fontId="7" fillId="0" borderId="13" xfId="1" applyNumberFormat="1" applyFont="1" applyFill="1" applyBorder="1" applyAlignment="1">
      <alignment horizontal="right" vertical="center"/>
    </xf>
    <xf numFmtId="178" fontId="7" fillId="0" borderId="9" xfId="1" applyNumberFormat="1" applyFont="1" applyFill="1" applyBorder="1" applyAlignment="1">
      <alignment horizontal="right" vertical="center"/>
    </xf>
    <xf numFmtId="178" fontId="7" fillId="0" borderId="14" xfId="1" applyNumberFormat="1" applyFont="1" applyFill="1" applyBorder="1" applyAlignment="1">
      <alignment horizontal="right" vertical="center"/>
    </xf>
    <xf numFmtId="178" fontId="7" fillId="0" borderId="8" xfId="1" applyNumberFormat="1" applyFont="1" applyFill="1" applyBorder="1" applyAlignment="1">
      <alignment horizontal="right" vertical="center"/>
    </xf>
    <xf numFmtId="178" fontId="7" fillId="0" borderId="33" xfId="1" applyNumberFormat="1" applyFont="1" applyFill="1" applyBorder="1" applyAlignment="1">
      <alignment horizontal="right" vertical="center"/>
    </xf>
    <xf numFmtId="178" fontId="7" fillId="0" borderId="0" xfId="1" applyNumberFormat="1" applyFont="1" applyFill="1" applyBorder="1" applyAlignment="1">
      <alignment horizontal="right" vertical="center"/>
    </xf>
    <xf numFmtId="178" fontId="7" fillId="0" borderId="10" xfId="1" applyNumberFormat="1" applyFont="1" applyFill="1" applyBorder="1" applyAlignment="1">
      <alignment horizontal="right" vertical="center"/>
    </xf>
    <xf numFmtId="178" fontId="7" fillId="0" borderId="5" xfId="1" applyNumberFormat="1" applyFont="1" applyFill="1" applyBorder="1" applyAlignment="1">
      <alignment horizontal="right" vertical="center"/>
    </xf>
    <xf numFmtId="178" fontId="7" fillId="2" borderId="28" xfId="0" applyNumberFormat="1" applyFont="1" applyFill="1" applyBorder="1" applyAlignment="1">
      <alignment horizontal="right" vertical="center"/>
    </xf>
    <xf numFmtId="178" fontId="7" fillId="2" borderId="6" xfId="0" applyNumberFormat="1" applyFont="1" applyFill="1" applyBorder="1" applyAlignment="1">
      <alignment horizontal="right" vertical="center"/>
    </xf>
    <xf numFmtId="178" fontId="7" fillId="2" borderId="11" xfId="0" applyNumberFormat="1" applyFont="1" applyFill="1" applyBorder="1" applyAlignment="1">
      <alignment horizontal="right" vertical="center"/>
    </xf>
    <xf numFmtId="178" fontId="7" fillId="2" borderId="7" xfId="0" applyNumberFormat="1" applyFont="1" applyFill="1" applyBorder="1" applyAlignment="1">
      <alignment horizontal="right" vertical="center"/>
    </xf>
    <xf numFmtId="0" fontId="33" fillId="0" borderId="0" xfId="0" applyFont="1" applyBorder="1" applyAlignment="1"/>
    <xf numFmtId="181" fontId="7" fillId="0" borderId="3" xfId="0" applyNumberFormat="1" applyFont="1" applyFill="1" applyBorder="1" applyAlignment="1">
      <alignment horizontal="right" vertical="center"/>
    </xf>
    <xf numFmtId="181" fontId="7" fillId="0" borderId="3" xfId="0" quotePrefix="1" applyNumberFormat="1" applyFont="1" applyFill="1" applyBorder="1" applyAlignment="1">
      <alignment horizontal="right" vertical="center"/>
    </xf>
    <xf numFmtId="181" fontId="7" fillId="0" borderId="4" xfId="0" quotePrefix="1" applyNumberFormat="1" applyFont="1" applyFill="1" applyBorder="1" applyAlignment="1">
      <alignment horizontal="right" vertical="center"/>
    </xf>
    <xf numFmtId="181" fontId="7" fillId="0" borderId="2" xfId="0" applyNumberFormat="1" applyFont="1" applyFill="1" applyBorder="1" applyAlignment="1">
      <alignment horizontal="right" vertical="center"/>
    </xf>
    <xf numFmtId="181" fontId="7" fillId="0" borderId="12" xfId="0" quotePrefix="1" applyNumberFormat="1" applyFont="1" applyFill="1" applyBorder="1" applyAlignment="1">
      <alignment horizontal="right" vertical="center"/>
    </xf>
    <xf numFmtId="178" fontId="7" fillId="0" borderId="12" xfId="1" applyNumberFormat="1" applyFont="1" applyFill="1" applyBorder="1" applyAlignment="1">
      <alignment horizontal="right" vertical="center"/>
    </xf>
    <xf numFmtId="178" fontId="7" fillId="0" borderId="4" xfId="1" applyNumberFormat="1" applyFont="1" applyFill="1" applyBorder="1" applyAlignment="1">
      <alignment horizontal="right" vertical="center"/>
    </xf>
    <xf numFmtId="180" fontId="7" fillId="0" borderId="2" xfId="1" applyNumberFormat="1" applyFont="1" applyFill="1" applyBorder="1" applyAlignment="1">
      <alignment horizontal="right" vertical="center"/>
    </xf>
    <xf numFmtId="178" fontId="7" fillId="0" borderId="3" xfId="1" applyNumberFormat="1" applyFont="1" applyFill="1" applyBorder="1" applyAlignment="1">
      <alignment horizontal="right" vertical="center"/>
    </xf>
    <xf numFmtId="177" fontId="14" fillId="0" borderId="14" xfId="3" applyNumberFormat="1" applyFont="1" applyFill="1" applyBorder="1" applyAlignment="1">
      <alignment vertical="center"/>
    </xf>
    <xf numFmtId="181" fontId="41" fillId="0" borderId="3" xfId="0" applyNumberFormat="1" applyFont="1" applyBorder="1" applyAlignment="1">
      <alignment horizontal="center" vertical="center" wrapText="1"/>
    </xf>
    <xf numFmtId="176" fontId="21" fillId="0" borderId="0" xfId="3" applyNumberFormat="1" applyFont="1" applyBorder="1" applyAlignment="1">
      <alignment horizontal="center" vertical="center"/>
    </xf>
    <xf numFmtId="176" fontId="3" fillId="0" borderId="0" xfId="3" applyNumberFormat="1" applyFont="1" applyBorder="1" applyAlignment="1">
      <alignment horizontal="center" vertical="center"/>
    </xf>
    <xf numFmtId="177" fontId="3" fillId="0" borderId="0" xfId="3" applyNumberFormat="1" applyFont="1" applyFill="1" applyBorder="1" applyAlignment="1">
      <alignment horizontal="center" vertical="center"/>
    </xf>
    <xf numFmtId="177" fontId="13" fillId="0" borderId="13" xfId="3" applyNumberFormat="1" applyFont="1" applyFill="1" applyBorder="1" applyAlignment="1">
      <alignment horizontal="center" vertical="center"/>
    </xf>
    <xf numFmtId="177" fontId="13" fillId="0" borderId="14" xfId="3" applyNumberFormat="1" applyFont="1" applyFill="1" applyBorder="1" applyAlignment="1">
      <alignment horizontal="center" vertical="center"/>
    </xf>
    <xf numFmtId="177" fontId="15" fillId="0" borderId="3" xfId="3" applyNumberFormat="1" applyFont="1" applyFill="1" applyBorder="1" applyAlignment="1">
      <alignment horizontal="center" vertical="center"/>
    </xf>
    <xf numFmtId="177" fontId="15" fillId="0" borderId="2" xfId="3" applyNumberFormat="1" applyFont="1" applyFill="1" applyBorder="1" applyAlignment="1">
      <alignment horizontal="center" vertical="center"/>
    </xf>
    <xf numFmtId="177" fontId="15" fillId="0" borderId="4" xfId="3" applyNumberFormat="1" applyFont="1" applyFill="1" applyBorder="1" applyAlignment="1">
      <alignment horizontal="center" vertical="center"/>
    </xf>
    <xf numFmtId="0" fontId="3" fillId="0" borderId="0" xfId="3" applyFont="1" applyFill="1" applyBorder="1" applyAlignment="1">
      <alignment horizontal="center" vertical="center"/>
    </xf>
    <xf numFmtId="0" fontId="7" fillId="0" borderId="2" xfId="3" applyFont="1" applyFill="1" applyBorder="1" applyAlignment="1">
      <alignment horizontal="right" vertical="center"/>
    </xf>
    <xf numFmtId="0" fontId="7" fillId="0" borderId="3" xfId="3" applyFont="1" applyFill="1" applyBorder="1" applyAlignment="1">
      <alignment horizontal="center" vertical="center"/>
    </xf>
    <xf numFmtId="0" fontId="7" fillId="0" borderId="3" xfId="3" applyFont="1" applyFill="1" applyBorder="1" applyAlignment="1">
      <alignment vertical="center"/>
    </xf>
    <xf numFmtId="0" fontId="7" fillId="0" borderId="4" xfId="3" applyFont="1" applyFill="1" applyBorder="1" applyAlignment="1">
      <alignment vertical="center"/>
    </xf>
    <xf numFmtId="0" fontId="19" fillId="0" borderId="0" xfId="3" applyFont="1" applyFill="1" applyBorder="1" applyAlignment="1">
      <alignment horizontal="center" vertical="center"/>
    </xf>
    <xf numFmtId="0" fontId="9" fillId="0" borderId="2" xfId="3" applyFont="1" applyFill="1" applyBorder="1" applyAlignment="1">
      <alignment horizontal="right" vertical="center"/>
    </xf>
    <xf numFmtId="0" fontId="9" fillId="0" borderId="3" xfId="3" applyFont="1" applyFill="1" applyBorder="1" applyAlignment="1">
      <alignment horizontal="center"/>
    </xf>
    <xf numFmtId="0" fontId="9" fillId="0" borderId="4" xfId="3" applyFont="1" applyFill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4" fillId="0" borderId="15" xfId="0" applyFont="1" applyBorder="1" applyAlignment="1">
      <alignment horizontal="center" vertical="center"/>
    </xf>
    <xf numFmtId="0" fontId="24" fillId="0" borderId="17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8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3" fillId="0" borderId="9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7" fillId="0" borderId="3" xfId="0" applyNumberFormat="1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7" fillId="0" borderId="12" xfId="0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9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40" fillId="0" borderId="0" xfId="0" applyFont="1" applyAlignment="1">
      <alignment horizontal="center" vertical="center" wrapText="1"/>
    </xf>
    <xf numFmtId="0" fontId="40" fillId="0" borderId="0" xfId="0" applyFont="1" applyAlignment="1">
      <alignment horizontal="center" vertical="center"/>
    </xf>
    <xf numFmtId="0" fontId="8" fillId="0" borderId="0" xfId="0" applyFont="1" applyAlignment="1">
      <alignment horizontal="right"/>
    </xf>
    <xf numFmtId="0" fontId="0" fillId="0" borderId="0" xfId="0" applyAlignment="1"/>
    <xf numFmtId="0" fontId="7" fillId="0" borderId="2" xfId="0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left" vertical="center"/>
    </xf>
    <xf numFmtId="0" fontId="7" fillId="0" borderId="3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42" fillId="0" borderId="28" xfId="0" applyFont="1" applyBorder="1" applyAlignment="1">
      <alignment horizontal="center" vertical="center"/>
    </xf>
  </cellXfs>
  <cellStyles count="5">
    <cellStyle name="一般" xfId="0" builtinId="0"/>
    <cellStyle name="一般_專利修訂表格" xfId="3"/>
    <cellStyle name="千分位" xfId="1" builtinId="3"/>
    <cellStyle name="千分位[0]_專利檔" xfId="4"/>
    <cellStyle name="百分比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view="pageBreakPreview" zoomScaleNormal="100" zoomScaleSheetLayoutView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H8" sqref="H8"/>
    </sheetView>
  </sheetViews>
  <sheetFormatPr defaultRowHeight="16.5"/>
  <cols>
    <col min="1" max="1" width="15.125" customWidth="1"/>
    <col min="2" max="6" width="16.125" customWidth="1"/>
  </cols>
  <sheetData>
    <row r="1" spans="1:6" ht="18">
      <c r="A1" s="333" t="s">
        <v>0</v>
      </c>
      <c r="B1" s="333"/>
      <c r="C1" s="333"/>
      <c r="D1" s="333"/>
      <c r="E1" s="333"/>
      <c r="F1" s="333"/>
    </row>
    <row r="2" spans="1:6" ht="17.25" thickBot="1">
      <c r="A2" s="1"/>
      <c r="B2" s="332" t="s">
        <v>187</v>
      </c>
      <c r="C2" s="332" t="s">
        <v>188</v>
      </c>
      <c r="D2" s="332" t="s">
        <v>189</v>
      </c>
      <c r="E2" s="332" t="s">
        <v>190</v>
      </c>
      <c r="F2" s="332" t="s">
        <v>191</v>
      </c>
    </row>
    <row r="3" spans="1:6" ht="17.25" thickBot="1">
      <c r="A3" s="2"/>
      <c r="B3" s="3" t="s">
        <v>1</v>
      </c>
      <c r="C3" s="4" t="s">
        <v>2</v>
      </c>
      <c r="D3" s="4" t="s">
        <v>3</v>
      </c>
      <c r="E3" s="3" t="s">
        <v>4</v>
      </c>
      <c r="F3" s="5" t="s">
        <v>5</v>
      </c>
    </row>
    <row r="4" spans="1:6">
      <c r="A4" s="6">
        <v>2011</v>
      </c>
      <c r="B4" s="7">
        <v>82988</v>
      </c>
      <c r="C4" s="7">
        <v>46157</v>
      </c>
      <c r="D4" s="7">
        <v>50305</v>
      </c>
      <c r="E4" s="7">
        <v>15945</v>
      </c>
      <c r="F4" s="7">
        <v>792</v>
      </c>
    </row>
    <row r="5" spans="1:6">
      <c r="A5" s="6">
        <v>2013</v>
      </c>
      <c r="B5" s="8">
        <v>83211</v>
      </c>
      <c r="C5" s="8">
        <v>52126</v>
      </c>
      <c r="D5" s="8">
        <v>72148</v>
      </c>
      <c r="E5" s="8">
        <v>27371</v>
      </c>
      <c r="F5" s="8">
        <v>660</v>
      </c>
    </row>
    <row r="6" spans="1:6">
      <c r="A6" s="6">
        <v>2014</v>
      </c>
      <c r="B6" s="8">
        <v>78014</v>
      </c>
      <c r="C6" s="8">
        <v>48720</v>
      </c>
      <c r="D6" s="8">
        <v>76255</v>
      </c>
      <c r="E6" s="8">
        <v>25522</v>
      </c>
      <c r="F6" s="8">
        <v>616</v>
      </c>
    </row>
    <row r="7" spans="1:6">
      <c r="A7" s="6">
        <v>2015</v>
      </c>
      <c r="B7" s="8">
        <v>73627</v>
      </c>
      <c r="C7" s="8">
        <v>47367</v>
      </c>
      <c r="D7" s="8">
        <v>78094</v>
      </c>
      <c r="E7" s="8">
        <v>22496</v>
      </c>
      <c r="F7" s="8">
        <v>604</v>
      </c>
    </row>
    <row r="8" spans="1:6">
      <c r="A8" s="9">
        <v>2016</v>
      </c>
      <c r="B8" s="8">
        <v>72442</v>
      </c>
      <c r="C8" s="8">
        <v>44355</v>
      </c>
      <c r="D8" s="8">
        <v>76406</v>
      </c>
      <c r="E8" s="8">
        <v>16317</v>
      </c>
      <c r="F8" s="8">
        <v>548</v>
      </c>
    </row>
    <row r="9" spans="1:6" ht="17.25" thickBot="1">
      <c r="A9" s="10">
        <v>2017</v>
      </c>
      <c r="B9" s="11">
        <f>B19</f>
        <v>73791</v>
      </c>
      <c r="C9" s="12">
        <f>C19</f>
        <v>43676</v>
      </c>
      <c r="D9" s="12">
        <f>D19</f>
        <v>71877</v>
      </c>
      <c r="E9" s="12">
        <f>E19</f>
        <v>11078</v>
      </c>
      <c r="F9" s="12">
        <f>F19</f>
        <v>525</v>
      </c>
    </row>
    <row r="10" spans="1:6" hidden="1">
      <c r="A10" s="13" t="s">
        <v>6</v>
      </c>
      <c r="B10" s="14">
        <v>17221</v>
      </c>
      <c r="C10" s="14">
        <v>11663</v>
      </c>
      <c r="D10" s="14">
        <v>19023</v>
      </c>
      <c r="E10" s="14">
        <v>5894</v>
      </c>
      <c r="F10" s="14">
        <v>140</v>
      </c>
    </row>
    <row r="11" spans="1:6" hidden="1">
      <c r="A11" s="15" t="s">
        <v>7</v>
      </c>
      <c r="B11" s="7">
        <v>18176</v>
      </c>
      <c r="C11" s="7">
        <v>12672</v>
      </c>
      <c r="D11" s="7">
        <v>19013</v>
      </c>
      <c r="E11" s="7">
        <v>5724</v>
      </c>
      <c r="F11" s="7">
        <v>131</v>
      </c>
    </row>
    <row r="12" spans="1:6" hidden="1">
      <c r="A12" s="15" t="s">
        <v>8</v>
      </c>
      <c r="B12" s="7">
        <v>18059</v>
      </c>
      <c r="C12" s="7">
        <v>11825</v>
      </c>
      <c r="D12" s="7">
        <v>19585</v>
      </c>
      <c r="E12" s="7">
        <v>5660</v>
      </c>
      <c r="F12" s="7">
        <v>149</v>
      </c>
    </row>
    <row r="13" spans="1:6" hidden="1">
      <c r="A13" s="15" t="s">
        <v>9</v>
      </c>
      <c r="B13" s="7">
        <v>20181</v>
      </c>
      <c r="C13" s="7">
        <v>11207</v>
      </c>
      <c r="D13" s="7">
        <v>20473</v>
      </c>
      <c r="E13" s="7">
        <v>5218</v>
      </c>
      <c r="F13" s="7">
        <v>184</v>
      </c>
    </row>
    <row r="14" spans="1:6" ht="17.25" hidden="1" thickBot="1">
      <c r="A14" s="16" t="s">
        <v>10</v>
      </c>
      <c r="B14" s="17">
        <f>SUM(B10:B13)</f>
        <v>73637</v>
      </c>
      <c r="C14" s="17">
        <f>SUM(C10:C13)</f>
        <v>47367</v>
      </c>
      <c r="D14" s="17">
        <f>SUM(D10:D13)</f>
        <v>78094</v>
      </c>
      <c r="E14" s="17">
        <f>SUM(E10:E13)</f>
        <v>22496</v>
      </c>
      <c r="F14" s="17">
        <f>SUM(F10:F13)</f>
        <v>604</v>
      </c>
    </row>
    <row r="15" spans="1:6">
      <c r="A15" s="13" t="s">
        <v>11</v>
      </c>
      <c r="B15" s="18">
        <v>17669</v>
      </c>
      <c r="C15" s="18">
        <v>11559</v>
      </c>
      <c r="D15" s="18">
        <v>17923</v>
      </c>
      <c r="E15" s="18">
        <v>2938</v>
      </c>
      <c r="F15" s="18">
        <v>113</v>
      </c>
    </row>
    <row r="16" spans="1:6">
      <c r="A16" s="19" t="s">
        <v>12</v>
      </c>
      <c r="B16" s="20">
        <v>17893</v>
      </c>
      <c r="C16" s="18">
        <v>10696</v>
      </c>
      <c r="D16" s="18">
        <v>20601</v>
      </c>
      <c r="E16" s="18">
        <v>2753</v>
      </c>
      <c r="F16" s="18">
        <v>148</v>
      </c>
    </row>
    <row r="17" spans="1:6">
      <c r="A17" s="19" t="s">
        <v>13</v>
      </c>
      <c r="B17" s="20">
        <v>18765</v>
      </c>
      <c r="C17" s="18">
        <v>11171</v>
      </c>
      <c r="D17" s="18">
        <v>18202</v>
      </c>
      <c r="E17" s="18">
        <v>2791</v>
      </c>
      <c r="F17" s="18">
        <v>152</v>
      </c>
    </row>
    <row r="18" spans="1:6">
      <c r="A18" s="19" t="s">
        <v>14</v>
      </c>
      <c r="B18" s="21">
        <v>19464</v>
      </c>
      <c r="C18" s="8">
        <v>10250</v>
      </c>
      <c r="D18" s="8">
        <v>15151</v>
      </c>
      <c r="E18" s="8">
        <v>2596</v>
      </c>
      <c r="F18" s="8">
        <v>112</v>
      </c>
    </row>
    <row r="19" spans="1:6" ht="17.25" thickBot="1">
      <c r="A19" s="22" t="s">
        <v>15</v>
      </c>
      <c r="B19" s="23">
        <f>SUM(B15:B18)</f>
        <v>73791</v>
      </c>
      <c r="C19" s="24">
        <f>SUM(C15:C18)</f>
        <v>43676</v>
      </c>
      <c r="D19" s="24">
        <f>SUM(D15:D18)</f>
        <v>71877</v>
      </c>
      <c r="E19" s="24">
        <f>SUM(E15:E18)</f>
        <v>11078</v>
      </c>
      <c r="F19" s="24">
        <f>SUM(F15:F18)</f>
        <v>525</v>
      </c>
    </row>
    <row r="20" spans="1:6">
      <c r="A20" s="13" t="s">
        <v>16</v>
      </c>
      <c r="B20" s="7">
        <v>17674</v>
      </c>
      <c r="C20" s="7">
        <v>11159</v>
      </c>
      <c r="D20" s="7">
        <v>15604</v>
      </c>
      <c r="E20" s="7">
        <v>2160</v>
      </c>
      <c r="F20" s="7">
        <v>152</v>
      </c>
    </row>
    <row r="21" spans="1:6">
      <c r="A21" s="15" t="s">
        <v>17</v>
      </c>
      <c r="B21" s="7">
        <v>17619</v>
      </c>
      <c r="C21" s="7">
        <v>11462</v>
      </c>
      <c r="D21" s="7">
        <v>15434</v>
      </c>
      <c r="E21" s="7">
        <v>2348</v>
      </c>
      <c r="F21" s="7">
        <v>159</v>
      </c>
    </row>
    <row r="22" spans="1:6">
      <c r="A22" s="15" t="s">
        <v>18</v>
      </c>
      <c r="B22" s="7">
        <v>18328</v>
      </c>
      <c r="C22" s="7">
        <v>11926</v>
      </c>
      <c r="D22" s="7">
        <v>15612</v>
      </c>
      <c r="E22" s="7">
        <v>2470</v>
      </c>
      <c r="F22" s="7">
        <v>112</v>
      </c>
    </row>
    <row r="23" spans="1:6">
      <c r="A23" s="15" t="s">
        <v>19</v>
      </c>
      <c r="B23" s="7">
        <v>19800</v>
      </c>
      <c r="C23" s="7">
        <v>9526</v>
      </c>
      <c r="D23" s="7">
        <v>15543</v>
      </c>
      <c r="E23" s="7">
        <v>2424</v>
      </c>
      <c r="F23" s="7">
        <v>144</v>
      </c>
    </row>
    <row r="24" spans="1:6" ht="17.25" thickBot="1">
      <c r="A24" s="22" t="s">
        <v>20</v>
      </c>
      <c r="B24" s="17">
        <f>SUM(B20:B23)</f>
        <v>73421</v>
      </c>
      <c r="C24" s="17">
        <f>SUM(C20:C23)</f>
        <v>44073</v>
      </c>
      <c r="D24" s="17">
        <f>SUM(D20:D23)</f>
        <v>62193</v>
      </c>
      <c r="E24" s="17">
        <f>SUM(E20:E23)</f>
        <v>9402</v>
      </c>
      <c r="F24" s="17">
        <f>SUM(F20:F23)</f>
        <v>567</v>
      </c>
    </row>
    <row r="25" spans="1:6" ht="24.75" thickBot="1">
      <c r="A25" s="25" t="s">
        <v>21</v>
      </c>
      <c r="B25" s="26">
        <f t="shared" ref="B25:F26" si="0">(B23/B18-1)*100</f>
        <v>1.726263871763245</v>
      </c>
      <c r="C25" s="26">
        <f t="shared" si="0"/>
        <v>-7.0634146341463371</v>
      </c>
      <c r="D25" s="26">
        <f t="shared" si="0"/>
        <v>2.5872879677909078</v>
      </c>
      <c r="E25" s="26">
        <f t="shared" si="0"/>
        <v>-6.6255778120184905</v>
      </c>
      <c r="F25" s="26">
        <f t="shared" si="0"/>
        <v>28.57142857142858</v>
      </c>
    </row>
    <row r="26" spans="1:6" ht="36.75" thickBot="1">
      <c r="A26" s="25" t="s">
        <v>22</v>
      </c>
      <c r="B26" s="26">
        <f t="shared" si="0"/>
        <v>-0.50141616186255566</v>
      </c>
      <c r="C26" s="26">
        <f t="shared" si="0"/>
        <v>0.90896602252954484</v>
      </c>
      <c r="D26" s="26">
        <f t="shared" si="0"/>
        <v>-13.47301640302183</v>
      </c>
      <c r="E26" s="26">
        <f t="shared" si="0"/>
        <v>-15.129084672323522</v>
      </c>
      <c r="F26" s="26">
        <f t="shared" si="0"/>
        <v>8.0000000000000071</v>
      </c>
    </row>
  </sheetData>
  <mergeCells count="1">
    <mergeCell ref="A1:F1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1" orientation="portrait" horizontalDpi="1200" verticalDpi="1200" r:id="rId1"/>
  <headerFooter>
    <oddFooter>第 &amp;P 頁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view="pageBreakPreview" zoomScale="85" zoomScaleNormal="100" zoomScaleSheetLayoutView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D2" sqref="D2"/>
    </sheetView>
  </sheetViews>
  <sheetFormatPr defaultRowHeight="16.5"/>
  <cols>
    <col min="1" max="1" width="16.5" customWidth="1"/>
  </cols>
  <sheetData>
    <row r="1" spans="1:12" ht="18">
      <c r="A1" s="361" t="s">
        <v>120</v>
      </c>
      <c r="B1" s="361"/>
      <c r="C1" s="361"/>
      <c r="D1" s="361"/>
      <c r="E1" s="361"/>
      <c r="F1" s="361"/>
      <c r="G1" s="361"/>
      <c r="H1" s="362"/>
      <c r="I1" s="362"/>
      <c r="J1" s="362"/>
      <c r="K1" s="362"/>
      <c r="L1" s="362"/>
    </row>
    <row r="2" spans="1:12" ht="29.25" thickBot="1">
      <c r="A2" s="184"/>
      <c r="B2" s="185" t="s">
        <v>121</v>
      </c>
      <c r="C2" s="185" t="s">
        <v>122</v>
      </c>
      <c r="D2" s="185" t="s">
        <v>123</v>
      </c>
      <c r="E2" s="185" t="s">
        <v>124</v>
      </c>
      <c r="F2" s="186" t="s">
        <v>125</v>
      </c>
      <c r="G2" s="186" t="s">
        <v>126</v>
      </c>
      <c r="H2" s="187" t="s">
        <v>127</v>
      </c>
      <c r="I2" s="186" t="s">
        <v>128</v>
      </c>
      <c r="J2" s="186" t="s">
        <v>129</v>
      </c>
      <c r="K2" s="186" t="s">
        <v>130</v>
      </c>
      <c r="L2" s="186" t="s">
        <v>131</v>
      </c>
    </row>
    <row r="3" spans="1:12" ht="48.75" thickBot="1">
      <c r="A3" s="188"/>
      <c r="B3" s="189" t="s">
        <v>132</v>
      </c>
      <c r="C3" s="189" t="s">
        <v>133</v>
      </c>
      <c r="D3" s="189" t="s">
        <v>134</v>
      </c>
      <c r="E3" s="189" t="s">
        <v>135</v>
      </c>
      <c r="F3" s="189" t="s">
        <v>4</v>
      </c>
      <c r="G3" s="189" t="s">
        <v>136</v>
      </c>
      <c r="H3" s="189" t="s">
        <v>5</v>
      </c>
      <c r="I3" s="189" t="s">
        <v>137</v>
      </c>
      <c r="J3" s="189" t="s">
        <v>138</v>
      </c>
      <c r="K3" s="189" t="s">
        <v>139</v>
      </c>
      <c r="L3" s="190" t="s">
        <v>140</v>
      </c>
    </row>
    <row r="4" spans="1:12">
      <c r="A4" s="191">
        <v>2011</v>
      </c>
      <c r="B4" s="192">
        <v>67620</v>
      </c>
      <c r="C4" s="193">
        <v>85958</v>
      </c>
      <c r="D4" s="192">
        <v>48315</v>
      </c>
      <c r="E4" s="193">
        <v>60492</v>
      </c>
      <c r="F4" s="192">
        <v>6480</v>
      </c>
      <c r="G4" s="192">
        <v>881</v>
      </c>
      <c r="H4" s="192">
        <v>444</v>
      </c>
      <c r="I4" s="192">
        <v>441</v>
      </c>
      <c r="J4" s="192">
        <v>37530</v>
      </c>
      <c r="K4" s="192">
        <v>1082</v>
      </c>
      <c r="L4" s="192">
        <v>8743</v>
      </c>
    </row>
    <row r="5" spans="1:12">
      <c r="A5" s="194">
        <v>2013</v>
      </c>
      <c r="B5" s="195">
        <v>74031</v>
      </c>
      <c r="C5" s="196">
        <v>94958</v>
      </c>
      <c r="D5" s="195">
        <v>60557</v>
      </c>
      <c r="E5" s="196">
        <v>78618</v>
      </c>
      <c r="F5" s="195">
        <v>8581</v>
      </c>
      <c r="G5" s="195">
        <v>955</v>
      </c>
      <c r="H5" s="195">
        <v>225</v>
      </c>
      <c r="I5" s="195">
        <v>513</v>
      </c>
      <c r="J5" s="195">
        <v>42536</v>
      </c>
      <c r="K5" s="195">
        <v>1046</v>
      </c>
      <c r="L5" s="195">
        <v>9299</v>
      </c>
    </row>
    <row r="6" spans="1:12">
      <c r="A6" s="194">
        <v>2014</v>
      </c>
      <c r="B6" s="195">
        <v>75933</v>
      </c>
      <c r="C6" s="196">
        <v>97776</v>
      </c>
      <c r="D6" s="195">
        <v>66257</v>
      </c>
      <c r="E6" s="196">
        <v>84781</v>
      </c>
      <c r="F6" s="195">
        <v>7641</v>
      </c>
      <c r="G6" s="195">
        <v>868</v>
      </c>
      <c r="H6" s="195">
        <v>213</v>
      </c>
      <c r="I6" s="195">
        <v>627</v>
      </c>
      <c r="J6" s="195">
        <v>39624</v>
      </c>
      <c r="K6" s="195">
        <v>859</v>
      </c>
      <c r="L6" s="195">
        <v>7327</v>
      </c>
    </row>
    <row r="7" spans="1:12">
      <c r="A7" s="194">
        <v>2015</v>
      </c>
      <c r="B7" s="195">
        <v>78523</v>
      </c>
      <c r="C7" s="196">
        <v>101327</v>
      </c>
      <c r="D7" s="195">
        <v>62993</v>
      </c>
      <c r="E7" s="196">
        <v>81703</v>
      </c>
      <c r="F7" s="195">
        <v>7692</v>
      </c>
      <c r="G7" s="195">
        <v>780</v>
      </c>
      <c r="H7" s="195">
        <v>210</v>
      </c>
      <c r="I7" s="195">
        <v>669</v>
      </c>
      <c r="J7" s="195">
        <v>41471</v>
      </c>
      <c r="K7" s="195">
        <v>930</v>
      </c>
      <c r="L7" s="195">
        <v>8998</v>
      </c>
    </row>
    <row r="8" spans="1:12">
      <c r="A8" s="194">
        <v>2016</v>
      </c>
      <c r="B8" s="195">
        <v>79300</v>
      </c>
      <c r="C8" s="196">
        <v>101331</v>
      </c>
      <c r="D8" s="195">
        <v>68177</v>
      </c>
      <c r="E8" s="196">
        <v>88274</v>
      </c>
      <c r="F8" s="195">
        <v>8956</v>
      </c>
      <c r="G8" s="195">
        <v>822</v>
      </c>
      <c r="H8" s="195">
        <v>187</v>
      </c>
      <c r="I8" s="195">
        <v>515</v>
      </c>
      <c r="J8" s="195">
        <v>43030</v>
      </c>
      <c r="K8" s="195">
        <v>763</v>
      </c>
      <c r="L8" s="195">
        <v>9469</v>
      </c>
    </row>
    <row r="9" spans="1:12" ht="17.25" thickBot="1">
      <c r="A9" s="194">
        <v>2017</v>
      </c>
      <c r="B9" s="197">
        <v>83802</v>
      </c>
      <c r="C9" s="198">
        <v>108758</v>
      </c>
      <c r="D9" s="197">
        <v>74226</v>
      </c>
      <c r="E9" s="198">
        <v>96721</v>
      </c>
      <c r="F9" s="197">
        <v>8903</v>
      </c>
      <c r="G9" s="197">
        <v>913</v>
      </c>
      <c r="H9" s="197">
        <v>248</v>
      </c>
      <c r="I9" s="197">
        <v>640</v>
      </c>
      <c r="J9" s="197">
        <v>41013</v>
      </c>
      <c r="K9" s="197">
        <v>696</v>
      </c>
      <c r="L9" s="197">
        <v>9147</v>
      </c>
    </row>
    <row r="10" spans="1:12">
      <c r="A10" s="13" t="s">
        <v>11</v>
      </c>
      <c r="B10" s="199">
        <v>18976</v>
      </c>
      <c r="C10" s="200">
        <v>24446</v>
      </c>
      <c r="D10" s="200">
        <v>16345</v>
      </c>
      <c r="E10" s="200">
        <v>21634</v>
      </c>
      <c r="F10" s="200">
        <v>2342</v>
      </c>
      <c r="G10" s="200">
        <v>257</v>
      </c>
      <c r="H10" s="200">
        <v>57</v>
      </c>
      <c r="I10" s="200">
        <v>149</v>
      </c>
      <c r="J10" s="200">
        <v>12097</v>
      </c>
      <c r="K10" s="200">
        <v>199</v>
      </c>
      <c r="L10" s="200">
        <v>2315</v>
      </c>
    </row>
    <row r="11" spans="1:12">
      <c r="A11" s="15" t="s">
        <v>12</v>
      </c>
      <c r="B11" s="201">
        <v>21414</v>
      </c>
      <c r="C11" s="201">
        <v>27940</v>
      </c>
      <c r="D11" s="201">
        <v>18792</v>
      </c>
      <c r="E11" s="201">
        <v>24450</v>
      </c>
      <c r="F11" s="201">
        <v>2189</v>
      </c>
      <c r="G11" s="201">
        <v>218</v>
      </c>
      <c r="H11" s="201">
        <v>76</v>
      </c>
      <c r="I11" s="201">
        <v>153</v>
      </c>
      <c r="J11" s="201">
        <v>10824</v>
      </c>
      <c r="K11" s="201">
        <v>165</v>
      </c>
      <c r="L11" s="201">
        <v>2147</v>
      </c>
    </row>
    <row r="12" spans="1:12">
      <c r="A12" s="15" t="s">
        <v>13</v>
      </c>
      <c r="B12" s="201">
        <v>22168</v>
      </c>
      <c r="C12" s="201">
        <v>28387</v>
      </c>
      <c r="D12" s="201">
        <v>20772</v>
      </c>
      <c r="E12" s="201">
        <v>26487</v>
      </c>
      <c r="F12" s="201">
        <v>2175</v>
      </c>
      <c r="G12" s="201">
        <v>219</v>
      </c>
      <c r="H12" s="201">
        <v>56</v>
      </c>
      <c r="I12" s="201">
        <v>179</v>
      </c>
      <c r="J12" s="201">
        <v>9463</v>
      </c>
      <c r="K12" s="201">
        <v>164</v>
      </c>
      <c r="L12" s="201">
        <v>2400</v>
      </c>
    </row>
    <row r="13" spans="1:12">
      <c r="A13" s="19" t="s">
        <v>14</v>
      </c>
      <c r="B13" s="202">
        <v>21244</v>
      </c>
      <c r="C13" s="201">
        <v>27985</v>
      </c>
      <c r="D13" s="201">
        <v>18317</v>
      </c>
      <c r="E13" s="201">
        <v>24150</v>
      </c>
      <c r="F13" s="201">
        <v>2197</v>
      </c>
      <c r="G13" s="201">
        <v>219</v>
      </c>
      <c r="H13" s="201">
        <v>59</v>
      </c>
      <c r="I13" s="201">
        <v>159</v>
      </c>
      <c r="J13" s="201">
        <v>8629</v>
      </c>
      <c r="K13" s="201">
        <v>168</v>
      </c>
      <c r="L13" s="201">
        <v>2285</v>
      </c>
    </row>
    <row r="14" spans="1:12" ht="17.25" thickBot="1">
      <c r="A14" s="61" t="s">
        <v>15</v>
      </c>
      <c r="B14" s="203">
        <f>SUM(B10:B13)</f>
        <v>83802</v>
      </c>
      <c r="C14" s="204">
        <f t="shared" ref="C14:L14" si="0">SUM(C10:C13)</f>
        <v>108758</v>
      </c>
      <c r="D14" s="204">
        <f t="shared" si="0"/>
        <v>74226</v>
      </c>
      <c r="E14" s="204">
        <f t="shared" si="0"/>
        <v>96721</v>
      </c>
      <c r="F14" s="204">
        <f t="shared" si="0"/>
        <v>8903</v>
      </c>
      <c r="G14" s="204">
        <f t="shared" si="0"/>
        <v>913</v>
      </c>
      <c r="H14" s="204">
        <f t="shared" si="0"/>
        <v>248</v>
      </c>
      <c r="I14" s="204">
        <f t="shared" si="0"/>
        <v>640</v>
      </c>
      <c r="J14" s="204">
        <f t="shared" si="0"/>
        <v>41013</v>
      </c>
      <c r="K14" s="204">
        <f t="shared" si="0"/>
        <v>696</v>
      </c>
      <c r="L14" s="204">
        <f t="shared" si="0"/>
        <v>9147</v>
      </c>
    </row>
    <row r="15" spans="1:12">
      <c r="A15" s="205" t="s">
        <v>16</v>
      </c>
      <c r="B15" s="199">
        <v>20210</v>
      </c>
      <c r="C15" s="201">
        <v>26032</v>
      </c>
      <c r="D15" s="201">
        <v>16028</v>
      </c>
      <c r="E15" s="201">
        <v>21271</v>
      </c>
      <c r="F15" s="201">
        <v>1979</v>
      </c>
      <c r="G15" s="201">
        <v>209</v>
      </c>
      <c r="H15" s="201">
        <v>56</v>
      </c>
      <c r="I15" s="201">
        <v>92</v>
      </c>
      <c r="J15" s="201">
        <v>10818</v>
      </c>
      <c r="K15" s="201">
        <v>215</v>
      </c>
      <c r="L15" s="200">
        <v>2672</v>
      </c>
    </row>
    <row r="16" spans="1:12">
      <c r="A16" s="19" t="s">
        <v>46</v>
      </c>
      <c r="B16" s="202">
        <v>21946</v>
      </c>
      <c r="C16" s="201">
        <v>28422</v>
      </c>
      <c r="D16" s="201">
        <v>17692</v>
      </c>
      <c r="E16" s="201">
        <v>23389</v>
      </c>
      <c r="F16" s="201">
        <v>2140</v>
      </c>
      <c r="G16" s="201">
        <v>188</v>
      </c>
      <c r="H16" s="201">
        <v>58</v>
      </c>
      <c r="I16" s="201">
        <v>149</v>
      </c>
      <c r="J16" s="201">
        <v>11896</v>
      </c>
      <c r="K16" s="201">
        <v>207</v>
      </c>
      <c r="L16" s="201">
        <v>1767</v>
      </c>
    </row>
    <row r="17" spans="1:12">
      <c r="A17" s="19" t="s">
        <v>47</v>
      </c>
      <c r="B17" s="202">
        <v>21060</v>
      </c>
      <c r="C17" s="201">
        <v>27169</v>
      </c>
      <c r="D17" s="201">
        <v>18623</v>
      </c>
      <c r="E17" s="201">
        <v>24013</v>
      </c>
      <c r="F17" s="201">
        <v>2206</v>
      </c>
      <c r="G17" s="201">
        <v>238</v>
      </c>
      <c r="H17" s="201">
        <v>40</v>
      </c>
      <c r="I17" s="201">
        <v>140</v>
      </c>
      <c r="J17" s="201">
        <v>11090</v>
      </c>
      <c r="K17" s="201">
        <v>150</v>
      </c>
      <c r="L17" s="201">
        <v>2372</v>
      </c>
    </row>
    <row r="18" spans="1:12">
      <c r="A18" s="19" t="s">
        <v>48</v>
      </c>
      <c r="B18" s="202">
        <v>21600</v>
      </c>
      <c r="C18" s="201">
        <v>28451</v>
      </c>
      <c r="D18" s="201">
        <v>19466</v>
      </c>
      <c r="E18" s="201">
        <v>25369</v>
      </c>
      <c r="F18" s="201">
        <v>2139</v>
      </c>
      <c r="G18" s="201">
        <v>237</v>
      </c>
      <c r="H18" s="201">
        <v>45</v>
      </c>
      <c r="I18" s="201">
        <v>162</v>
      </c>
      <c r="J18" s="201">
        <v>10640</v>
      </c>
      <c r="K18" s="201">
        <v>356</v>
      </c>
      <c r="L18" s="201">
        <v>2096</v>
      </c>
    </row>
    <row r="19" spans="1:12" ht="17.25" thickBot="1">
      <c r="A19" s="22" t="s">
        <v>20</v>
      </c>
      <c r="B19" s="206">
        <f>SUM(B15:B18)</f>
        <v>84816</v>
      </c>
      <c r="C19" s="206">
        <f t="shared" ref="C19:L19" si="1">SUM(C15:C18)</f>
        <v>110074</v>
      </c>
      <c r="D19" s="206">
        <f t="shared" si="1"/>
        <v>71809</v>
      </c>
      <c r="E19" s="206">
        <f t="shared" si="1"/>
        <v>94042</v>
      </c>
      <c r="F19" s="206">
        <f t="shared" si="1"/>
        <v>8464</v>
      </c>
      <c r="G19" s="206">
        <f t="shared" si="1"/>
        <v>872</v>
      </c>
      <c r="H19" s="206">
        <f t="shared" si="1"/>
        <v>199</v>
      </c>
      <c r="I19" s="206">
        <f t="shared" si="1"/>
        <v>543</v>
      </c>
      <c r="J19" s="206">
        <f t="shared" si="1"/>
        <v>44444</v>
      </c>
      <c r="K19" s="206">
        <f t="shared" si="1"/>
        <v>928</v>
      </c>
      <c r="L19" s="206">
        <f t="shared" si="1"/>
        <v>8907</v>
      </c>
    </row>
    <row r="20" spans="1:12" ht="24.75" thickBot="1">
      <c r="A20" s="25" t="s">
        <v>31</v>
      </c>
      <c r="B20" s="207">
        <f>(B18/B13-1)*100</f>
        <v>1.6757672754660113</v>
      </c>
      <c r="C20" s="207">
        <f t="shared" ref="C20:L21" si="2">(C18/C13-1)*100</f>
        <v>1.6651777738073914</v>
      </c>
      <c r="D20" s="207">
        <f t="shared" si="2"/>
        <v>6.2728612764098912</v>
      </c>
      <c r="E20" s="207">
        <f t="shared" si="2"/>
        <v>5.0476190476190563</v>
      </c>
      <c r="F20" s="207">
        <f t="shared" si="2"/>
        <v>-2.6399635867091487</v>
      </c>
      <c r="G20" s="207">
        <f t="shared" si="2"/>
        <v>8.2191780821917924</v>
      </c>
      <c r="H20" s="207">
        <f t="shared" si="2"/>
        <v>-23.728813559322038</v>
      </c>
      <c r="I20" s="207">
        <f t="shared" si="2"/>
        <v>1.8867924528301883</v>
      </c>
      <c r="J20" s="207">
        <f t="shared" si="2"/>
        <v>23.305133850967664</v>
      </c>
      <c r="K20" s="207">
        <f t="shared" si="2"/>
        <v>111.90476190476191</v>
      </c>
      <c r="L20" s="207">
        <f t="shared" si="2"/>
        <v>-8.2713347921225413</v>
      </c>
    </row>
    <row r="21" spans="1:12" ht="24.75" thickBot="1">
      <c r="A21" s="25" t="s">
        <v>22</v>
      </c>
      <c r="B21" s="207">
        <f>(B19/B14-1)*100</f>
        <v>1.2099949881864358</v>
      </c>
      <c r="C21" s="207">
        <f t="shared" si="2"/>
        <v>1.2100259291270454</v>
      </c>
      <c r="D21" s="207">
        <f t="shared" si="2"/>
        <v>-3.2562713873844795</v>
      </c>
      <c r="E21" s="207">
        <f t="shared" si="2"/>
        <v>-2.7698224790893344</v>
      </c>
      <c r="F21" s="207">
        <f t="shared" si="2"/>
        <v>-4.9309221610693061</v>
      </c>
      <c r="G21" s="207">
        <f t="shared" si="2"/>
        <v>-4.4906900328587129</v>
      </c>
      <c r="H21" s="207">
        <f t="shared" si="2"/>
        <v>-19.758064516129036</v>
      </c>
      <c r="I21" s="207">
        <f t="shared" si="2"/>
        <v>-15.156250000000004</v>
      </c>
      <c r="J21" s="207">
        <f t="shared" si="2"/>
        <v>8.3656401628751773</v>
      </c>
      <c r="K21" s="207">
        <f t="shared" si="2"/>
        <v>33.333333333333329</v>
      </c>
      <c r="L21" s="207">
        <f t="shared" si="2"/>
        <v>-2.6238110856018348</v>
      </c>
    </row>
    <row r="22" spans="1:12">
      <c r="A22" s="208" t="s">
        <v>141</v>
      </c>
      <c r="B22" s="209"/>
      <c r="C22" s="209"/>
      <c r="D22" s="209"/>
      <c r="E22" s="209"/>
      <c r="F22" s="209"/>
      <c r="G22" s="209"/>
      <c r="H22" s="209"/>
      <c r="I22" s="209"/>
      <c r="J22" s="209"/>
      <c r="K22" s="209"/>
      <c r="L22" s="209"/>
    </row>
  </sheetData>
  <mergeCells count="1">
    <mergeCell ref="A1:L1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76" orientation="portrait" horizontalDpi="1200" verticalDpi="1200" r:id="rId1"/>
  <headerFooter>
    <oddFooter>第 &amp;P 頁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view="pageBreakPreview" zoomScale="115" zoomScaleNormal="100" zoomScaleSheetLayoutView="11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2" sqref="D2"/>
    </sheetView>
  </sheetViews>
  <sheetFormatPr defaultRowHeight="16.5"/>
  <cols>
    <col min="1" max="1" width="17.625" customWidth="1"/>
    <col min="2" max="7" width="11.875" customWidth="1"/>
    <col min="8" max="17" width="17.625" customWidth="1"/>
  </cols>
  <sheetData>
    <row r="1" spans="1:7" ht="20.25">
      <c r="A1" s="363" t="s">
        <v>142</v>
      </c>
      <c r="B1" s="363"/>
      <c r="C1" s="363"/>
      <c r="D1" s="363"/>
      <c r="E1" s="363"/>
      <c r="F1" s="363"/>
      <c r="G1" s="363"/>
    </row>
    <row r="2" spans="1:7" ht="17.25" thickBot="1">
      <c r="A2" s="210"/>
      <c r="B2" s="211"/>
      <c r="C2" s="211"/>
      <c r="D2" s="211"/>
      <c r="E2" s="211"/>
      <c r="F2" s="211"/>
      <c r="G2" s="212"/>
    </row>
    <row r="3" spans="1:7" ht="17.25" thickBot="1">
      <c r="A3" s="213"/>
      <c r="B3" s="364" t="s">
        <v>143</v>
      </c>
      <c r="C3" s="364"/>
      <c r="D3" s="364"/>
      <c r="E3" s="364" t="s">
        <v>144</v>
      </c>
      <c r="F3" s="364"/>
      <c r="G3" s="365"/>
    </row>
    <row r="4" spans="1:7" ht="17.25" thickBot="1">
      <c r="A4" s="214"/>
      <c r="B4" s="54" t="s">
        <v>33</v>
      </c>
      <c r="C4" s="215" t="s">
        <v>37</v>
      </c>
      <c r="D4" s="215" t="s">
        <v>145</v>
      </c>
      <c r="E4" s="54" t="s">
        <v>33</v>
      </c>
      <c r="F4" s="215" t="s">
        <v>37</v>
      </c>
      <c r="G4" s="216" t="s">
        <v>145</v>
      </c>
    </row>
    <row r="5" spans="1:7">
      <c r="A5" s="217">
        <v>2011</v>
      </c>
      <c r="B5" s="218">
        <v>67620</v>
      </c>
      <c r="C5" s="219">
        <v>50895</v>
      </c>
      <c r="D5" s="220">
        <v>16725</v>
      </c>
      <c r="E5" s="219">
        <v>48315</v>
      </c>
      <c r="F5" s="219">
        <v>36687</v>
      </c>
      <c r="G5" s="219">
        <v>11628</v>
      </c>
    </row>
    <row r="6" spans="1:7">
      <c r="A6" s="170">
        <v>2013</v>
      </c>
      <c r="B6" s="221">
        <v>74031</v>
      </c>
      <c r="C6" s="222">
        <v>55338</v>
      </c>
      <c r="D6" s="223">
        <v>18693</v>
      </c>
      <c r="E6" s="222">
        <v>60557</v>
      </c>
      <c r="F6" s="222">
        <v>44174</v>
      </c>
      <c r="G6" s="222">
        <v>16383</v>
      </c>
    </row>
    <row r="7" spans="1:7">
      <c r="A7" s="170">
        <v>2014</v>
      </c>
      <c r="B7" s="221">
        <v>75933</v>
      </c>
      <c r="C7" s="222">
        <v>56217</v>
      </c>
      <c r="D7" s="223">
        <v>19716</v>
      </c>
      <c r="E7" s="222">
        <v>66257</v>
      </c>
      <c r="F7" s="222">
        <v>48728</v>
      </c>
      <c r="G7" s="222">
        <v>17529</v>
      </c>
    </row>
    <row r="8" spans="1:7">
      <c r="A8" s="170">
        <v>2015</v>
      </c>
      <c r="B8" s="221">
        <v>78523</v>
      </c>
      <c r="C8" s="222">
        <v>57356</v>
      </c>
      <c r="D8" s="223">
        <v>21167</v>
      </c>
      <c r="E8" s="222">
        <v>62993</v>
      </c>
      <c r="F8" s="222">
        <v>45233</v>
      </c>
      <c r="G8" s="222">
        <v>17760</v>
      </c>
    </row>
    <row r="9" spans="1:7">
      <c r="A9" s="170">
        <v>2016</v>
      </c>
      <c r="B9" s="221">
        <v>79300</v>
      </c>
      <c r="C9" s="222">
        <v>57548</v>
      </c>
      <c r="D9" s="223">
        <v>21752</v>
      </c>
      <c r="E9" s="222">
        <v>68177</v>
      </c>
      <c r="F9" s="222">
        <v>48828</v>
      </c>
      <c r="G9" s="222">
        <v>19349</v>
      </c>
    </row>
    <row r="10" spans="1:7" ht="17.25" thickBot="1">
      <c r="A10" s="170">
        <v>2017</v>
      </c>
      <c r="B10" s="221">
        <v>83802</v>
      </c>
      <c r="C10" s="222">
        <v>61215</v>
      </c>
      <c r="D10" s="223">
        <v>22587</v>
      </c>
      <c r="E10" s="222">
        <v>74226</v>
      </c>
      <c r="F10" s="222">
        <v>53202</v>
      </c>
      <c r="G10" s="222">
        <v>21024</v>
      </c>
    </row>
    <row r="11" spans="1:7">
      <c r="A11" s="13" t="s">
        <v>11</v>
      </c>
      <c r="B11" s="224">
        <v>18976</v>
      </c>
      <c r="C11" s="225">
        <v>14097</v>
      </c>
      <c r="D11" s="226">
        <v>4879</v>
      </c>
      <c r="E11" s="225">
        <v>16345</v>
      </c>
      <c r="F11" s="225">
        <v>11432</v>
      </c>
      <c r="G11" s="225">
        <v>4913</v>
      </c>
    </row>
    <row r="12" spans="1:7">
      <c r="A12" s="15" t="s">
        <v>12</v>
      </c>
      <c r="B12" s="227">
        <v>21414</v>
      </c>
      <c r="C12" s="228">
        <v>15931</v>
      </c>
      <c r="D12" s="229">
        <v>5483</v>
      </c>
      <c r="E12" s="228">
        <v>18792</v>
      </c>
      <c r="F12" s="228">
        <v>13465</v>
      </c>
      <c r="G12" s="228">
        <v>5327</v>
      </c>
    </row>
    <row r="13" spans="1:7">
      <c r="A13" s="15" t="s">
        <v>13</v>
      </c>
      <c r="B13" s="227">
        <v>22168</v>
      </c>
      <c r="C13" s="228">
        <v>16230</v>
      </c>
      <c r="D13" s="229">
        <v>5938</v>
      </c>
      <c r="E13" s="228">
        <v>20772</v>
      </c>
      <c r="F13" s="228">
        <v>14964</v>
      </c>
      <c r="G13" s="228">
        <v>5808</v>
      </c>
    </row>
    <row r="14" spans="1:7">
      <c r="A14" s="15" t="s">
        <v>14</v>
      </c>
      <c r="B14" s="227">
        <v>21244</v>
      </c>
      <c r="C14" s="228">
        <v>14957</v>
      </c>
      <c r="D14" s="228">
        <v>6287</v>
      </c>
      <c r="E14" s="227">
        <v>18317</v>
      </c>
      <c r="F14" s="228">
        <v>13341</v>
      </c>
      <c r="G14" s="228">
        <v>4976</v>
      </c>
    </row>
    <row r="15" spans="1:7" ht="17.25" thickBot="1">
      <c r="A15" s="22" t="s">
        <v>15</v>
      </c>
      <c r="B15" s="230">
        <f t="shared" ref="B15:G15" si="0">SUM(B11:B14)</f>
        <v>83802</v>
      </c>
      <c r="C15" s="231">
        <f t="shared" si="0"/>
        <v>61215</v>
      </c>
      <c r="D15" s="231">
        <f t="shared" si="0"/>
        <v>22587</v>
      </c>
      <c r="E15" s="230">
        <f t="shared" si="0"/>
        <v>74226</v>
      </c>
      <c r="F15" s="231">
        <f t="shared" si="0"/>
        <v>53202</v>
      </c>
      <c r="G15" s="231">
        <f t="shared" si="0"/>
        <v>21024</v>
      </c>
    </row>
    <row r="16" spans="1:7">
      <c r="A16" s="19" t="s">
        <v>16</v>
      </c>
      <c r="B16" s="224">
        <v>20210</v>
      </c>
      <c r="C16" s="228">
        <v>14258</v>
      </c>
      <c r="D16" s="228">
        <v>5952</v>
      </c>
      <c r="E16" s="227">
        <v>16028</v>
      </c>
      <c r="F16" s="228">
        <v>11335</v>
      </c>
      <c r="G16" s="228">
        <v>4693</v>
      </c>
    </row>
    <row r="17" spans="1:7">
      <c r="A17" s="19" t="s">
        <v>146</v>
      </c>
      <c r="B17" s="227">
        <v>21946</v>
      </c>
      <c r="C17" s="228">
        <v>15627</v>
      </c>
      <c r="D17" s="228">
        <v>6319</v>
      </c>
      <c r="E17" s="227">
        <v>17692</v>
      </c>
      <c r="F17" s="228">
        <v>12653</v>
      </c>
      <c r="G17" s="228">
        <v>5039</v>
      </c>
    </row>
    <row r="18" spans="1:7">
      <c r="A18" s="19" t="s">
        <v>47</v>
      </c>
      <c r="B18" s="227">
        <v>21060</v>
      </c>
      <c r="C18" s="228">
        <v>14795</v>
      </c>
      <c r="D18" s="228">
        <v>6265</v>
      </c>
      <c r="E18" s="227">
        <v>18623</v>
      </c>
      <c r="F18" s="228">
        <v>12807</v>
      </c>
      <c r="G18" s="228">
        <v>5816</v>
      </c>
    </row>
    <row r="19" spans="1:7">
      <c r="A19" s="19" t="s">
        <v>48</v>
      </c>
      <c r="B19" s="227">
        <v>21600</v>
      </c>
      <c r="C19" s="228">
        <v>15160</v>
      </c>
      <c r="D19" s="228">
        <v>6440</v>
      </c>
      <c r="E19" s="227">
        <v>19466</v>
      </c>
      <c r="F19" s="228">
        <v>13668</v>
      </c>
      <c r="G19" s="228">
        <v>5798</v>
      </c>
    </row>
    <row r="20" spans="1:7" ht="17.25" thickBot="1">
      <c r="A20" s="16" t="s">
        <v>20</v>
      </c>
      <c r="B20" s="232">
        <f t="shared" ref="B20:G20" si="1">SUM(B16:B19)</f>
        <v>84816</v>
      </c>
      <c r="C20" s="231">
        <f t="shared" si="1"/>
        <v>59840</v>
      </c>
      <c r="D20" s="233">
        <f t="shared" si="1"/>
        <v>24976</v>
      </c>
      <c r="E20" s="232">
        <f t="shared" si="1"/>
        <v>71809</v>
      </c>
      <c r="F20" s="231">
        <f t="shared" si="1"/>
        <v>50463</v>
      </c>
      <c r="G20" s="233">
        <f t="shared" si="1"/>
        <v>21346</v>
      </c>
    </row>
    <row r="21" spans="1:7" ht="24.75" thickBot="1">
      <c r="A21" s="25" t="s">
        <v>31</v>
      </c>
      <c r="B21" s="234">
        <f t="shared" ref="B21:G22" si="2">(B19/B14-1)*100</f>
        <v>1.6757672754660113</v>
      </c>
      <c r="C21" s="235">
        <f t="shared" si="2"/>
        <v>1.3572240422544679</v>
      </c>
      <c r="D21" s="235">
        <f t="shared" si="2"/>
        <v>2.4335931286782353</v>
      </c>
      <c r="E21" s="234">
        <f t="shared" si="2"/>
        <v>6.2728612764098912</v>
      </c>
      <c r="F21" s="235">
        <f t="shared" si="2"/>
        <v>2.4510906228918383</v>
      </c>
      <c r="G21" s="235">
        <f t="shared" si="2"/>
        <v>16.519292604501601</v>
      </c>
    </row>
    <row r="22" spans="1:7" ht="24.75" thickBot="1">
      <c r="A22" s="25" t="s">
        <v>22</v>
      </c>
      <c r="B22" s="234">
        <f t="shared" si="2"/>
        <v>1.2099949881864358</v>
      </c>
      <c r="C22" s="235">
        <f t="shared" si="2"/>
        <v>-2.2461814914645051</v>
      </c>
      <c r="D22" s="235">
        <f t="shared" si="2"/>
        <v>10.576880506486042</v>
      </c>
      <c r="E22" s="234">
        <f t="shared" si="2"/>
        <v>-3.2562713873844795</v>
      </c>
      <c r="F22" s="235">
        <f t="shared" si="2"/>
        <v>-5.1483026953873967</v>
      </c>
      <c r="G22" s="235">
        <f t="shared" si="2"/>
        <v>1.5315829528158353</v>
      </c>
    </row>
  </sheetData>
  <mergeCells count="3">
    <mergeCell ref="A1:G1"/>
    <mergeCell ref="B3:D3"/>
    <mergeCell ref="E3:G3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3" orientation="portrait" horizontalDpi="1200" verticalDpi="1200" r:id="rId1"/>
  <headerFooter>
    <oddFooter>第 &amp;P 頁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6.5"/>
  <cols>
    <col min="1" max="1" width="17" customWidth="1"/>
    <col min="2" max="7" width="10.25" customWidth="1"/>
  </cols>
  <sheetData>
    <row r="1" spans="1:7" ht="18">
      <c r="A1" s="366" t="s">
        <v>147</v>
      </c>
      <c r="B1" s="361"/>
      <c r="C1" s="361"/>
      <c r="D1" s="361"/>
      <c r="E1" s="361"/>
      <c r="F1" s="361"/>
      <c r="G1" s="361"/>
    </row>
    <row r="2" spans="1:7" ht="17.25" thickBot="1">
      <c r="A2" s="185"/>
      <c r="B2" s="186" t="s">
        <v>126</v>
      </c>
      <c r="C2" s="186" t="s">
        <v>148</v>
      </c>
      <c r="D2" s="187" t="s">
        <v>149</v>
      </c>
      <c r="E2" s="186" t="s">
        <v>150</v>
      </c>
      <c r="F2" s="187" t="s">
        <v>148</v>
      </c>
      <c r="G2" s="187" t="s">
        <v>149</v>
      </c>
    </row>
    <row r="3" spans="1:7" ht="17.25" thickBot="1">
      <c r="A3" s="367"/>
      <c r="B3" s="368" t="s">
        <v>136</v>
      </c>
      <c r="C3" s="368"/>
      <c r="D3" s="368"/>
      <c r="E3" s="368" t="s">
        <v>5</v>
      </c>
      <c r="F3" s="368"/>
      <c r="G3" s="369"/>
    </row>
    <row r="4" spans="1:7" ht="17.25" thickBot="1">
      <c r="A4" s="367"/>
      <c r="B4" s="236" t="s">
        <v>33</v>
      </c>
      <c r="C4" s="236" t="s">
        <v>53</v>
      </c>
      <c r="D4" s="236" t="s">
        <v>55</v>
      </c>
      <c r="E4" s="236" t="s">
        <v>33</v>
      </c>
      <c r="F4" s="236" t="s">
        <v>53</v>
      </c>
      <c r="G4" s="237" t="s">
        <v>55</v>
      </c>
    </row>
    <row r="5" spans="1:7">
      <c r="A5" s="19">
        <v>2011</v>
      </c>
      <c r="B5" s="238">
        <v>560</v>
      </c>
      <c r="C5" s="239">
        <v>436</v>
      </c>
      <c r="D5" s="240">
        <v>124</v>
      </c>
      <c r="E5" s="239">
        <v>244</v>
      </c>
      <c r="F5" s="239">
        <v>194</v>
      </c>
      <c r="G5" s="239">
        <v>50</v>
      </c>
    </row>
    <row r="6" spans="1:7">
      <c r="A6" s="19">
        <v>2013</v>
      </c>
      <c r="B6" s="238">
        <v>798</v>
      </c>
      <c r="C6" s="239">
        <v>421</v>
      </c>
      <c r="D6" s="240">
        <v>377</v>
      </c>
      <c r="E6" s="239">
        <v>246</v>
      </c>
      <c r="F6" s="239">
        <v>116</v>
      </c>
      <c r="G6" s="239">
        <v>130</v>
      </c>
    </row>
    <row r="7" spans="1:7">
      <c r="A7" s="19">
        <v>2014</v>
      </c>
      <c r="B7" s="238">
        <v>692</v>
      </c>
      <c r="C7" s="239">
        <v>427</v>
      </c>
      <c r="D7" s="240">
        <v>265</v>
      </c>
      <c r="E7" s="239">
        <v>183</v>
      </c>
      <c r="F7" s="239">
        <v>108</v>
      </c>
      <c r="G7" s="239">
        <v>75</v>
      </c>
    </row>
    <row r="8" spans="1:7">
      <c r="A8" s="19">
        <v>2015</v>
      </c>
      <c r="B8" s="238">
        <v>647</v>
      </c>
      <c r="C8" s="239">
        <v>470</v>
      </c>
      <c r="D8" s="240">
        <v>177</v>
      </c>
      <c r="E8" s="239">
        <v>182</v>
      </c>
      <c r="F8" s="239">
        <v>122</v>
      </c>
      <c r="G8" s="239">
        <v>60</v>
      </c>
    </row>
    <row r="9" spans="1:7">
      <c r="A9" s="19">
        <v>2016</v>
      </c>
      <c r="B9" s="238">
        <v>658</v>
      </c>
      <c r="C9" s="239">
        <v>426</v>
      </c>
      <c r="D9" s="240">
        <v>232</v>
      </c>
      <c r="E9" s="239">
        <v>157</v>
      </c>
      <c r="F9" s="239">
        <v>116</v>
      </c>
      <c r="G9" s="239">
        <v>41</v>
      </c>
    </row>
    <row r="10" spans="1:7" ht="17.25" thickBot="1">
      <c r="A10" s="19">
        <v>2017</v>
      </c>
      <c r="B10" s="238">
        <v>569</v>
      </c>
      <c r="C10" s="239">
        <v>386</v>
      </c>
      <c r="D10" s="240">
        <v>183</v>
      </c>
      <c r="E10" s="239">
        <v>138</v>
      </c>
      <c r="F10" s="239">
        <v>106</v>
      </c>
      <c r="G10" s="239">
        <v>32</v>
      </c>
    </row>
    <row r="11" spans="1:7">
      <c r="A11" s="13" t="s">
        <v>11</v>
      </c>
      <c r="B11" s="241">
        <v>131</v>
      </c>
      <c r="C11" s="242">
        <v>82</v>
      </c>
      <c r="D11" s="243">
        <v>49</v>
      </c>
      <c r="E11" s="242">
        <v>29</v>
      </c>
      <c r="F11" s="242">
        <v>25</v>
      </c>
      <c r="G11" s="242">
        <v>4</v>
      </c>
    </row>
    <row r="12" spans="1:7">
      <c r="A12" s="15" t="s">
        <v>12</v>
      </c>
      <c r="B12" s="244">
        <v>141</v>
      </c>
      <c r="C12" s="245">
        <v>98</v>
      </c>
      <c r="D12" s="246">
        <v>43</v>
      </c>
      <c r="E12" s="245">
        <v>31</v>
      </c>
      <c r="F12" s="245">
        <v>25</v>
      </c>
      <c r="G12" s="245">
        <v>6</v>
      </c>
    </row>
    <row r="13" spans="1:7">
      <c r="A13" s="15" t="s">
        <v>13</v>
      </c>
      <c r="B13" s="244">
        <v>122</v>
      </c>
      <c r="C13" s="245">
        <v>84</v>
      </c>
      <c r="D13" s="246">
        <v>38</v>
      </c>
      <c r="E13" s="245">
        <v>33</v>
      </c>
      <c r="F13" s="245">
        <v>28</v>
      </c>
      <c r="G13" s="245">
        <v>5</v>
      </c>
    </row>
    <row r="14" spans="1:7">
      <c r="A14" s="15" t="s">
        <v>14</v>
      </c>
      <c r="B14" s="244">
        <v>175</v>
      </c>
      <c r="C14" s="245">
        <v>122</v>
      </c>
      <c r="D14" s="246">
        <v>53</v>
      </c>
      <c r="E14" s="245">
        <v>45</v>
      </c>
      <c r="F14" s="245">
        <v>28</v>
      </c>
      <c r="G14" s="245">
        <v>17</v>
      </c>
    </row>
    <row r="15" spans="1:7" ht="17.25" thickBot="1">
      <c r="A15" s="61" t="s">
        <v>15</v>
      </c>
      <c r="B15" s="230">
        <f t="shared" ref="B15:G15" si="0">SUM(B11:B14)</f>
        <v>569</v>
      </c>
      <c r="C15" s="231">
        <f t="shared" si="0"/>
        <v>386</v>
      </c>
      <c r="D15" s="231">
        <f t="shared" si="0"/>
        <v>183</v>
      </c>
      <c r="E15" s="230">
        <f t="shared" si="0"/>
        <v>138</v>
      </c>
      <c r="F15" s="231">
        <f t="shared" si="0"/>
        <v>106</v>
      </c>
      <c r="G15" s="231">
        <f t="shared" si="0"/>
        <v>32</v>
      </c>
    </row>
    <row r="16" spans="1:7">
      <c r="A16" s="19" t="s">
        <v>16</v>
      </c>
      <c r="B16" s="241">
        <v>141</v>
      </c>
      <c r="C16" s="245">
        <v>99</v>
      </c>
      <c r="D16" s="245">
        <v>42</v>
      </c>
      <c r="E16" s="244">
        <v>26</v>
      </c>
      <c r="F16" s="245">
        <v>21</v>
      </c>
      <c r="G16" s="245">
        <v>5</v>
      </c>
    </row>
    <row r="17" spans="1:7">
      <c r="A17" s="19" t="s">
        <v>46</v>
      </c>
      <c r="B17" s="244">
        <v>212</v>
      </c>
      <c r="C17" s="245">
        <v>141</v>
      </c>
      <c r="D17" s="245">
        <v>71</v>
      </c>
      <c r="E17" s="244">
        <v>49</v>
      </c>
      <c r="F17" s="245">
        <v>44</v>
      </c>
      <c r="G17" s="245">
        <v>5</v>
      </c>
    </row>
    <row r="18" spans="1:7">
      <c r="A18" s="19" t="s">
        <v>47</v>
      </c>
      <c r="B18" s="244">
        <v>197</v>
      </c>
      <c r="C18" s="245">
        <v>129</v>
      </c>
      <c r="D18" s="245">
        <v>68</v>
      </c>
      <c r="E18" s="244">
        <v>53</v>
      </c>
      <c r="F18" s="245">
        <v>44</v>
      </c>
      <c r="G18" s="245">
        <v>9</v>
      </c>
    </row>
    <row r="19" spans="1:7">
      <c r="A19" s="19" t="s">
        <v>48</v>
      </c>
      <c r="B19" s="244">
        <v>183</v>
      </c>
      <c r="C19" s="245">
        <v>92</v>
      </c>
      <c r="D19" s="245">
        <v>91</v>
      </c>
      <c r="E19" s="244">
        <v>47</v>
      </c>
      <c r="F19" s="245">
        <v>32</v>
      </c>
      <c r="G19" s="245">
        <v>15</v>
      </c>
    </row>
    <row r="20" spans="1:7" ht="17.25" thickBot="1">
      <c r="A20" s="62" t="s">
        <v>20</v>
      </c>
      <c r="B20" s="247">
        <f t="shared" ref="B20:G20" si="1">SUM(B16:B19)</f>
        <v>733</v>
      </c>
      <c r="C20" s="248">
        <f t="shared" si="1"/>
        <v>461</v>
      </c>
      <c r="D20" s="249">
        <f t="shared" si="1"/>
        <v>272</v>
      </c>
      <c r="E20" s="247">
        <f t="shared" si="1"/>
        <v>175</v>
      </c>
      <c r="F20" s="248">
        <f t="shared" si="1"/>
        <v>141</v>
      </c>
      <c r="G20" s="249">
        <f t="shared" si="1"/>
        <v>34</v>
      </c>
    </row>
    <row r="21" spans="1:7" ht="24.75" thickBot="1">
      <c r="A21" s="25" t="s">
        <v>31</v>
      </c>
      <c r="B21" s="234">
        <f t="shared" ref="B21:G22" si="2">(B19/B14-1)*100</f>
        <v>4.5714285714285818</v>
      </c>
      <c r="C21" s="235">
        <f t="shared" si="2"/>
        <v>-24.590163934426236</v>
      </c>
      <c r="D21" s="235">
        <f t="shared" si="2"/>
        <v>71.698113207547181</v>
      </c>
      <c r="E21" s="234">
        <f t="shared" si="2"/>
        <v>4.4444444444444509</v>
      </c>
      <c r="F21" s="235">
        <f t="shared" si="2"/>
        <v>14.285714285714279</v>
      </c>
      <c r="G21" s="235">
        <f t="shared" si="2"/>
        <v>-11.764705882352944</v>
      </c>
    </row>
    <row r="22" spans="1:7" ht="24.75" thickBot="1">
      <c r="A22" s="25" t="s">
        <v>22</v>
      </c>
      <c r="B22" s="234">
        <f t="shared" si="2"/>
        <v>28.822495606326882</v>
      </c>
      <c r="C22" s="235">
        <f t="shared" si="2"/>
        <v>19.430051813471504</v>
      </c>
      <c r="D22" s="235">
        <f t="shared" si="2"/>
        <v>48.633879781420774</v>
      </c>
      <c r="E22" s="234">
        <f t="shared" si="2"/>
        <v>26.811594202898558</v>
      </c>
      <c r="F22" s="235">
        <f t="shared" si="2"/>
        <v>33.018867924528308</v>
      </c>
      <c r="G22" s="235">
        <f t="shared" si="2"/>
        <v>6.25</v>
      </c>
    </row>
    <row r="23" spans="1:7">
      <c r="A23" s="208" t="s">
        <v>151</v>
      </c>
      <c r="B23" s="250"/>
      <c r="C23" s="250"/>
      <c r="D23" s="250"/>
      <c r="E23" s="250"/>
      <c r="F23" s="250"/>
      <c r="G23" s="250"/>
    </row>
    <row r="24" spans="1:7">
      <c r="A24" s="208" t="s">
        <v>152</v>
      </c>
      <c r="B24" s="250"/>
      <c r="C24" s="250"/>
      <c r="D24" s="250"/>
      <c r="E24" s="250"/>
      <c r="F24" s="250"/>
      <c r="G24" s="250"/>
    </row>
  </sheetData>
  <mergeCells count="4">
    <mergeCell ref="A1:G1"/>
    <mergeCell ref="A3:A4"/>
    <mergeCell ref="B3:D3"/>
    <mergeCell ref="E3:G3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第 &amp;P 頁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view="pageBreakPreview" zoomScale="85" zoomScaleNormal="100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6.5"/>
  <cols>
    <col min="1" max="1" width="20.625" customWidth="1"/>
    <col min="2" max="7" width="12" customWidth="1"/>
  </cols>
  <sheetData>
    <row r="1" spans="1:7" ht="18">
      <c r="A1" s="340" t="s">
        <v>153</v>
      </c>
      <c r="B1" s="340"/>
      <c r="C1" s="340"/>
      <c r="D1" s="340"/>
      <c r="E1" s="340"/>
      <c r="F1" s="340"/>
      <c r="G1" s="340"/>
    </row>
    <row r="2" spans="1:7" ht="17.25" thickBot="1">
      <c r="A2" s="79"/>
      <c r="B2" s="79" t="s">
        <v>154</v>
      </c>
      <c r="C2" s="79" t="s">
        <v>155</v>
      </c>
      <c r="D2" s="78" t="s">
        <v>60</v>
      </c>
      <c r="E2" s="79"/>
      <c r="F2" s="79" t="s">
        <v>156</v>
      </c>
      <c r="G2" s="79"/>
    </row>
    <row r="3" spans="1:7" ht="17.25" thickBot="1">
      <c r="A3" s="371"/>
      <c r="B3" s="368" t="s">
        <v>33</v>
      </c>
      <c r="C3" s="368"/>
      <c r="D3" s="368" t="s">
        <v>157</v>
      </c>
      <c r="E3" s="368"/>
      <c r="F3" s="372" t="s">
        <v>158</v>
      </c>
      <c r="G3" s="369"/>
    </row>
    <row r="4" spans="1:7" ht="24.75" thickBot="1">
      <c r="A4" s="371"/>
      <c r="B4" s="69" t="s">
        <v>64</v>
      </c>
      <c r="C4" s="251" t="s">
        <v>65</v>
      </c>
      <c r="D4" s="69" t="s">
        <v>64</v>
      </c>
      <c r="E4" s="251" t="s">
        <v>65</v>
      </c>
      <c r="F4" s="69" t="s">
        <v>64</v>
      </c>
      <c r="G4" s="252" t="s">
        <v>65</v>
      </c>
    </row>
    <row r="5" spans="1:7">
      <c r="A5" s="19">
        <v>2011</v>
      </c>
      <c r="B5" s="253">
        <v>847</v>
      </c>
      <c r="C5" s="254">
        <v>66</v>
      </c>
      <c r="D5" s="253">
        <v>674</v>
      </c>
      <c r="E5" s="254">
        <v>34</v>
      </c>
      <c r="F5" s="255">
        <v>173</v>
      </c>
      <c r="G5" s="255">
        <v>32</v>
      </c>
    </row>
    <row r="6" spans="1:7">
      <c r="A6" s="19">
        <v>2013</v>
      </c>
      <c r="B6" s="253">
        <v>968</v>
      </c>
      <c r="C6" s="254">
        <v>91</v>
      </c>
      <c r="D6" s="253">
        <v>811</v>
      </c>
      <c r="E6" s="254">
        <v>59</v>
      </c>
      <c r="F6" s="255">
        <v>157</v>
      </c>
      <c r="G6" s="255">
        <v>32</v>
      </c>
    </row>
    <row r="7" spans="1:7">
      <c r="A7" s="19">
        <v>2014</v>
      </c>
      <c r="B7" s="253">
        <v>975</v>
      </c>
      <c r="C7" s="254">
        <v>164</v>
      </c>
      <c r="D7" s="253">
        <v>787</v>
      </c>
      <c r="E7" s="254">
        <v>99</v>
      </c>
      <c r="F7" s="255">
        <v>162</v>
      </c>
      <c r="G7" s="255">
        <v>28</v>
      </c>
    </row>
    <row r="8" spans="1:7">
      <c r="A8" s="19">
        <v>2015</v>
      </c>
      <c r="B8" s="253">
        <v>881</v>
      </c>
      <c r="C8" s="254">
        <v>61</v>
      </c>
      <c r="D8" s="253">
        <v>722</v>
      </c>
      <c r="E8" s="254">
        <v>33</v>
      </c>
      <c r="F8" s="255">
        <v>159</v>
      </c>
      <c r="G8" s="255">
        <v>28</v>
      </c>
    </row>
    <row r="9" spans="1:7">
      <c r="A9" s="19">
        <v>2016</v>
      </c>
      <c r="B9" s="253">
        <v>846</v>
      </c>
      <c r="C9" s="254">
        <v>36</v>
      </c>
      <c r="D9" s="253">
        <v>688</v>
      </c>
      <c r="E9" s="254">
        <v>19</v>
      </c>
      <c r="F9" s="255">
        <v>158</v>
      </c>
      <c r="G9" s="255">
        <v>17</v>
      </c>
    </row>
    <row r="10" spans="1:7" ht="17.25" thickBot="1">
      <c r="A10" s="19">
        <v>2017</v>
      </c>
      <c r="B10" s="253">
        <v>860</v>
      </c>
      <c r="C10" s="254">
        <v>52</v>
      </c>
      <c r="D10" s="253">
        <v>684</v>
      </c>
      <c r="E10" s="254">
        <v>33</v>
      </c>
      <c r="F10" s="255">
        <v>176</v>
      </c>
      <c r="G10" s="255">
        <v>19</v>
      </c>
    </row>
    <row r="11" spans="1:7">
      <c r="A11" s="13" t="s">
        <v>11</v>
      </c>
      <c r="B11" s="256">
        <v>221</v>
      </c>
      <c r="C11" s="257">
        <v>20</v>
      </c>
      <c r="D11" s="256">
        <v>194</v>
      </c>
      <c r="E11" s="257">
        <v>12</v>
      </c>
      <c r="F11" s="258">
        <v>27</v>
      </c>
      <c r="G11" s="258">
        <v>8</v>
      </c>
    </row>
    <row r="12" spans="1:7">
      <c r="A12" s="15" t="s">
        <v>12</v>
      </c>
      <c r="B12" s="259">
        <v>226</v>
      </c>
      <c r="C12" s="260">
        <v>14</v>
      </c>
      <c r="D12" s="259">
        <v>176</v>
      </c>
      <c r="E12" s="261">
        <v>10</v>
      </c>
      <c r="F12" s="260">
        <v>50</v>
      </c>
      <c r="G12" s="260">
        <v>4</v>
      </c>
    </row>
    <row r="13" spans="1:7">
      <c r="A13" s="15" t="s">
        <v>13</v>
      </c>
      <c r="B13" s="259">
        <v>202</v>
      </c>
      <c r="C13" s="260">
        <v>6</v>
      </c>
      <c r="D13" s="259">
        <v>155</v>
      </c>
      <c r="E13" s="261">
        <v>4</v>
      </c>
      <c r="F13" s="260">
        <v>47</v>
      </c>
      <c r="G13" s="260">
        <v>2</v>
      </c>
    </row>
    <row r="14" spans="1:7">
      <c r="A14" s="15" t="s">
        <v>14</v>
      </c>
      <c r="B14" s="259">
        <v>211</v>
      </c>
      <c r="C14" s="260">
        <v>12</v>
      </c>
      <c r="D14" s="259">
        <v>159</v>
      </c>
      <c r="E14" s="261">
        <v>7</v>
      </c>
      <c r="F14" s="260">
        <v>52</v>
      </c>
      <c r="G14" s="260">
        <v>5</v>
      </c>
    </row>
    <row r="15" spans="1:7" ht="17.25" thickBot="1">
      <c r="A15" s="61" t="s">
        <v>15</v>
      </c>
      <c r="B15" s="262">
        <f t="shared" ref="B15:G15" si="0">SUM(B11:B14)</f>
        <v>860</v>
      </c>
      <c r="C15" s="263">
        <f t="shared" si="0"/>
        <v>52</v>
      </c>
      <c r="D15" s="262">
        <f t="shared" si="0"/>
        <v>684</v>
      </c>
      <c r="E15" s="263">
        <f t="shared" si="0"/>
        <v>33</v>
      </c>
      <c r="F15" s="262">
        <f t="shared" si="0"/>
        <v>176</v>
      </c>
      <c r="G15" s="263">
        <f t="shared" si="0"/>
        <v>19</v>
      </c>
    </row>
    <row r="16" spans="1:7">
      <c r="A16" s="19" t="s">
        <v>16</v>
      </c>
      <c r="B16" s="259">
        <v>174</v>
      </c>
      <c r="C16" s="260">
        <v>11</v>
      </c>
      <c r="D16" s="256">
        <v>145</v>
      </c>
      <c r="E16" s="260">
        <v>3</v>
      </c>
      <c r="F16" s="264">
        <v>29</v>
      </c>
      <c r="G16" s="260">
        <v>8</v>
      </c>
    </row>
    <row r="17" spans="1:7">
      <c r="A17" s="19" t="s">
        <v>146</v>
      </c>
      <c r="B17" s="259">
        <v>198</v>
      </c>
      <c r="C17" s="260">
        <v>12</v>
      </c>
      <c r="D17" s="259">
        <v>169</v>
      </c>
      <c r="E17" s="260">
        <v>4</v>
      </c>
      <c r="F17" s="265">
        <v>29</v>
      </c>
      <c r="G17" s="260">
        <v>8</v>
      </c>
    </row>
    <row r="18" spans="1:7">
      <c r="A18" s="19" t="s">
        <v>159</v>
      </c>
      <c r="B18" s="259">
        <v>203</v>
      </c>
      <c r="C18" s="260">
        <v>12</v>
      </c>
      <c r="D18" s="259">
        <v>183</v>
      </c>
      <c r="E18" s="260">
        <v>6</v>
      </c>
      <c r="F18" s="265">
        <v>20</v>
      </c>
      <c r="G18" s="260">
        <v>6</v>
      </c>
    </row>
    <row r="19" spans="1:7">
      <c r="A19" s="19" t="s">
        <v>160</v>
      </c>
      <c r="B19" s="259">
        <v>225</v>
      </c>
      <c r="C19" s="260">
        <v>3</v>
      </c>
      <c r="D19" s="259">
        <v>186</v>
      </c>
      <c r="E19" s="260">
        <v>1</v>
      </c>
      <c r="F19" s="265">
        <v>39</v>
      </c>
      <c r="G19" s="260">
        <v>2</v>
      </c>
    </row>
    <row r="20" spans="1:7" ht="17.25" thickBot="1">
      <c r="A20" s="16" t="s">
        <v>20</v>
      </c>
      <c r="B20" s="266">
        <f t="shared" ref="B20:G20" si="1">SUM(B16:B19)</f>
        <v>800</v>
      </c>
      <c r="C20" s="263">
        <f t="shared" si="1"/>
        <v>38</v>
      </c>
      <c r="D20" s="266">
        <f t="shared" si="1"/>
        <v>683</v>
      </c>
      <c r="E20" s="263">
        <f t="shared" si="1"/>
        <v>14</v>
      </c>
      <c r="F20" s="266">
        <f t="shared" si="1"/>
        <v>117</v>
      </c>
      <c r="G20" s="263">
        <f t="shared" si="1"/>
        <v>24</v>
      </c>
    </row>
    <row r="21" spans="1:7" ht="24.75" thickBot="1">
      <c r="A21" s="25" t="s">
        <v>31</v>
      </c>
      <c r="B21" s="267">
        <f t="shared" ref="B21:G22" si="2">(B19/B14-1)*100</f>
        <v>6.6350710900473953</v>
      </c>
      <c r="C21" s="207">
        <f t="shared" si="2"/>
        <v>-75</v>
      </c>
      <c r="D21" s="267">
        <f t="shared" si="2"/>
        <v>16.981132075471695</v>
      </c>
      <c r="E21" s="207">
        <f t="shared" si="2"/>
        <v>-85.714285714285722</v>
      </c>
      <c r="F21" s="267">
        <f t="shared" si="2"/>
        <v>-25</v>
      </c>
      <c r="G21" s="207">
        <f t="shared" si="2"/>
        <v>-60</v>
      </c>
    </row>
    <row r="22" spans="1:7" ht="24.75" thickBot="1">
      <c r="A22" s="25" t="s">
        <v>22</v>
      </c>
      <c r="B22" s="267">
        <f t="shared" si="2"/>
        <v>-6.9767441860465134</v>
      </c>
      <c r="C22" s="207">
        <f t="shared" si="2"/>
        <v>-26.923076923076927</v>
      </c>
      <c r="D22" s="268">
        <f t="shared" si="2"/>
        <v>-0.14619883040936088</v>
      </c>
      <c r="E22" s="207">
        <f t="shared" si="2"/>
        <v>-57.575757575757571</v>
      </c>
      <c r="F22" s="267">
        <f t="shared" si="2"/>
        <v>-33.522727272727273</v>
      </c>
      <c r="G22" s="207">
        <f t="shared" si="2"/>
        <v>26.315789473684205</v>
      </c>
    </row>
    <row r="23" spans="1:7">
      <c r="A23" s="373" t="s">
        <v>161</v>
      </c>
      <c r="B23" s="373"/>
      <c r="C23" s="373"/>
      <c r="D23" s="373"/>
      <c r="E23" s="373"/>
      <c r="F23" s="373"/>
      <c r="G23" s="373"/>
    </row>
    <row r="24" spans="1:7">
      <c r="A24" s="370" t="s">
        <v>162</v>
      </c>
      <c r="B24" s="370"/>
      <c r="C24" s="370"/>
      <c r="D24" s="370"/>
      <c r="E24" s="370"/>
      <c r="F24" s="370"/>
      <c r="G24" s="370"/>
    </row>
    <row r="25" spans="1:7">
      <c r="A25" s="370" t="s">
        <v>163</v>
      </c>
      <c r="B25" s="374"/>
      <c r="C25" s="374"/>
      <c r="D25" s="374"/>
      <c r="E25" s="374"/>
      <c r="F25" s="374"/>
      <c r="G25" s="374"/>
    </row>
    <row r="26" spans="1:7">
      <c r="A26" s="370" t="s">
        <v>164</v>
      </c>
      <c r="B26" s="370"/>
      <c r="C26" s="370"/>
      <c r="D26" s="370"/>
      <c r="E26" s="370"/>
      <c r="F26" s="370"/>
      <c r="G26" s="370"/>
    </row>
    <row r="27" spans="1:7">
      <c r="A27" s="370" t="s">
        <v>165</v>
      </c>
      <c r="B27" s="370"/>
      <c r="C27" s="370"/>
      <c r="D27" s="370"/>
      <c r="E27" s="370"/>
      <c r="F27" s="370"/>
      <c r="G27" s="370"/>
    </row>
    <row r="28" spans="1:7">
      <c r="A28" s="370" t="s">
        <v>166</v>
      </c>
      <c r="B28" s="370"/>
      <c r="C28" s="370"/>
      <c r="D28" s="370"/>
      <c r="E28" s="370"/>
      <c r="F28" s="370"/>
      <c r="G28" s="370"/>
    </row>
  </sheetData>
  <mergeCells count="11">
    <mergeCell ref="A28:G28"/>
    <mergeCell ref="A1:G1"/>
    <mergeCell ref="A3:A4"/>
    <mergeCell ref="B3:C3"/>
    <mergeCell ref="D3:E3"/>
    <mergeCell ref="F3:G3"/>
    <mergeCell ref="A23:G23"/>
    <mergeCell ref="A24:G24"/>
    <mergeCell ref="A25:G25"/>
    <mergeCell ref="A26:G26"/>
    <mergeCell ref="A27:G27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horizontalDpi="1200" verticalDpi="1200" r:id="rId1"/>
  <headerFooter>
    <oddFooter>第 &amp;P 頁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6.5"/>
  <cols>
    <col min="2" max="2" width="24.5" customWidth="1"/>
  </cols>
  <sheetData>
    <row r="1" spans="1:8" ht="20.25">
      <c r="A1" s="375" t="s">
        <v>167</v>
      </c>
      <c r="B1" s="375"/>
      <c r="C1" s="375"/>
      <c r="D1" s="375"/>
      <c r="E1" s="375"/>
      <c r="F1" s="376"/>
      <c r="G1" s="376"/>
      <c r="H1" s="376"/>
    </row>
    <row r="2" spans="1:8" ht="17.25" thickBot="1">
      <c r="A2" s="86"/>
      <c r="B2" s="86"/>
      <c r="C2" s="86"/>
      <c r="D2" s="86"/>
      <c r="E2" s="87"/>
      <c r="F2" s="86"/>
      <c r="G2" s="86"/>
      <c r="H2" s="86"/>
    </row>
    <row r="3" spans="1:8" ht="18.75" thickBot="1">
      <c r="A3" s="351" t="s">
        <v>67</v>
      </c>
      <c r="B3" s="353" t="s">
        <v>68</v>
      </c>
      <c r="C3" s="355" t="s">
        <v>69</v>
      </c>
      <c r="D3" s="356"/>
      <c r="E3" s="357"/>
      <c r="F3" s="358" t="s">
        <v>70</v>
      </c>
      <c r="G3" s="359"/>
      <c r="H3" s="359"/>
    </row>
    <row r="4" spans="1:8" ht="39" thickBot="1">
      <c r="A4" s="352"/>
      <c r="B4" s="354"/>
      <c r="C4" s="88">
        <v>2018</v>
      </c>
      <c r="D4" s="88">
        <v>2017</v>
      </c>
      <c r="E4" s="121" t="s">
        <v>71</v>
      </c>
      <c r="F4" s="88">
        <v>2018</v>
      </c>
      <c r="G4" s="88">
        <v>2017</v>
      </c>
      <c r="H4" s="121" t="s">
        <v>71</v>
      </c>
    </row>
    <row r="5" spans="1:8" ht="39" customHeight="1">
      <c r="A5" s="89">
        <v>1</v>
      </c>
      <c r="B5" s="269" t="s">
        <v>168</v>
      </c>
      <c r="C5" s="270">
        <v>15160</v>
      </c>
      <c r="D5" s="124">
        <v>14957</v>
      </c>
      <c r="E5" s="271">
        <f t="shared" ref="E5:E14" si="0">SUM(C5-D5)/D5*100</f>
        <v>1.3572240422544628</v>
      </c>
      <c r="F5" s="124">
        <v>59840</v>
      </c>
      <c r="G5" s="124">
        <v>61215</v>
      </c>
      <c r="H5" s="272">
        <f t="shared" ref="H5:H14" si="1">SUM(F5-G5)/G5*100</f>
        <v>-2.2461814914645104</v>
      </c>
    </row>
    <row r="6" spans="1:8" ht="39" customHeight="1">
      <c r="A6" s="95">
        <v>2</v>
      </c>
      <c r="B6" s="273" t="s">
        <v>74</v>
      </c>
      <c r="C6" s="274">
        <v>1506</v>
      </c>
      <c r="D6" s="275">
        <v>1551</v>
      </c>
      <c r="E6" s="276">
        <f t="shared" si="0"/>
        <v>-2.9013539651837523</v>
      </c>
      <c r="F6" s="275">
        <v>5770</v>
      </c>
      <c r="G6" s="275">
        <v>4830</v>
      </c>
      <c r="H6" s="277">
        <f t="shared" si="1"/>
        <v>19.461697722567287</v>
      </c>
    </row>
    <row r="7" spans="1:8" ht="39" customHeight="1">
      <c r="A7" s="101">
        <v>3</v>
      </c>
      <c r="B7" s="278" t="s">
        <v>169</v>
      </c>
      <c r="C7" s="279">
        <v>1322</v>
      </c>
      <c r="D7" s="280">
        <v>1077</v>
      </c>
      <c r="E7" s="281">
        <f t="shared" si="0"/>
        <v>22.748375116063137</v>
      </c>
      <c r="F7" s="280">
        <v>4728</v>
      </c>
      <c r="G7" s="280">
        <v>3892</v>
      </c>
      <c r="H7" s="272">
        <f t="shared" si="1"/>
        <v>21.479958890030833</v>
      </c>
    </row>
    <row r="8" spans="1:8" ht="39" customHeight="1">
      <c r="A8" s="95">
        <v>4</v>
      </c>
      <c r="B8" s="282" t="s">
        <v>170</v>
      </c>
      <c r="C8" s="274">
        <v>1013</v>
      </c>
      <c r="D8" s="275">
        <v>1001</v>
      </c>
      <c r="E8" s="276">
        <f t="shared" si="0"/>
        <v>1.1988011988011988</v>
      </c>
      <c r="F8" s="275">
        <v>4187</v>
      </c>
      <c r="G8" s="275">
        <v>3684</v>
      </c>
      <c r="H8" s="277">
        <f t="shared" si="1"/>
        <v>13.653637350705756</v>
      </c>
    </row>
    <row r="9" spans="1:8" ht="39" customHeight="1">
      <c r="A9" s="101">
        <v>5</v>
      </c>
      <c r="B9" s="278" t="s">
        <v>76</v>
      </c>
      <c r="C9" s="279">
        <v>393</v>
      </c>
      <c r="D9" s="280">
        <v>462</v>
      </c>
      <c r="E9" s="283">
        <f t="shared" si="0"/>
        <v>-14.935064935064934</v>
      </c>
      <c r="F9" s="280">
        <v>1649</v>
      </c>
      <c r="G9" s="280">
        <v>1579</v>
      </c>
      <c r="H9" s="272">
        <f t="shared" si="1"/>
        <v>4.4331855604813173</v>
      </c>
    </row>
    <row r="10" spans="1:8" ht="39" customHeight="1">
      <c r="A10" s="95">
        <v>6</v>
      </c>
      <c r="B10" s="282" t="s">
        <v>75</v>
      </c>
      <c r="C10" s="274">
        <v>380</v>
      </c>
      <c r="D10" s="275">
        <v>354</v>
      </c>
      <c r="E10" s="284">
        <f t="shared" si="0"/>
        <v>7.3446327683615822</v>
      </c>
      <c r="F10" s="275">
        <v>1440</v>
      </c>
      <c r="G10" s="275">
        <v>1521</v>
      </c>
      <c r="H10" s="277">
        <f t="shared" si="1"/>
        <v>-5.3254437869822491</v>
      </c>
    </row>
    <row r="11" spans="1:8" ht="39" customHeight="1">
      <c r="A11" s="101">
        <v>7</v>
      </c>
      <c r="B11" s="285" t="s">
        <v>77</v>
      </c>
      <c r="C11" s="286">
        <v>248</v>
      </c>
      <c r="D11" s="287">
        <v>195</v>
      </c>
      <c r="E11" s="281">
        <f t="shared" si="0"/>
        <v>27.179487179487179</v>
      </c>
      <c r="F11" s="280">
        <v>862</v>
      </c>
      <c r="G11" s="280">
        <v>782</v>
      </c>
      <c r="H11" s="272">
        <f t="shared" si="1"/>
        <v>10.230179028132993</v>
      </c>
    </row>
    <row r="12" spans="1:8" ht="39" customHeight="1">
      <c r="A12" s="95">
        <v>8</v>
      </c>
      <c r="B12" s="282" t="s">
        <v>171</v>
      </c>
      <c r="C12" s="274">
        <v>185</v>
      </c>
      <c r="D12" s="275">
        <v>156</v>
      </c>
      <c r="E12" s="276">
        <f t="shared" si="0"/>
        <v>18.589743589743591</v>
      </c>
      <c r="F12" s="275">
        <v>758</v>
      </c>
      <c r="G12" s="275">
        <v>720</v>
      </c>
      <c r="H12" s="277">
        <f t="shared" si="1"/>
        <v>5.2777777777777777</v>
      </c>
    </row>
    <row r="13" spans="1:8" ht="39" customHeight="1">
      <c r="A13" s="101">
        <v>9</v>
      </c>
      <c r="B13" s="278" t="s">
        <v>80</v>
      </c>
      <c r="C13" s="286">
        <v>175</v>
      </c>
      <c r="D13" s="287">
        <v>186</v>
      </c>
      <c r="E13" s="281">
        <f t="shared" si="0"/>
        <v>-5.913978494623656</v>
      </c>
      <c r="F13" s="280">
        <v>598</v>
      </c>
      <c r="G13" s="280">
        <v>563</v>
      </c>
      <c r="H13" s="272">
        <f t="shared" si="1"/>
        <v>6.2166962699822381</v>
      </c>
    </row>
    <row r="14" spans="1:8" ht="39" customHeight="1" thickBot="1">
      <c r="A14" s="113">
        <v>10</v>
      </c>
      <c r="B14" s="288" t="s">
        <v>79</v>
      </c>
      <c r="C14" s="289">
        <v>111</v>
      </c>
      <c r="D14" s="290">
        <v>112</v>
      </c>
      <c r="E14" s="291">
        <f t="shared" si="0"/>
        <v>-0.89285714285714279</v>
      </c>
      <c r="F14" s="290">
        <v>446</v>
      </c>
      <c r="G14" s="290">
        <v>528</v>
      </c>
      <c r="H14" s="292">
        <f t="shared" si="1"/>
        <v>-15.530303030303031</v>
      </c>
    </row>
  </sheetData>
  <mergeCells count="5">
    <mergeCell ref="A1:H1"/>
    <mergeCell ref="A3:A4"/>
    <mergeCell ref="B3:B4"/>
    <mergeCell ref="C3:E3"/>
    <mergeCell ref="F3:H3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9" orientation="portrait" horizontalDpi="1200" verticalDpi="1200" r:id="rId1"/>
  <headerFooter>
    <oddFooter>第 &amp;P 頁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view="pageBreakPreview" zoomScale="85" zoomScaleNormal="100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29" sqref="D29"/>
    </sheetView>
  </sheetViews>
  <sheetFormatPr defaultRowHeight="16.5"/>
  <cols>
    <col min="1" max="1" width="17.5" customWidth="1"/>
    <col min="2" max="3" width="13.25" customWidth="1"/>
    <col min="4" max="4" width="11.625" customWidth="1"/>
    <col min="5" max="5" width="16.125" customWidth="1"/>
    <col min="6" max="9" width="13.25" customWidth="1"/>
  </cols>
  <sheetData>
    <row r="1" spans="1:10" ht="20.25">
      <c r="A1" s="377" t="s">
        <v>172</v>
      </c>
      <c r="B1" s="378"/>
      <c r="C1" s="378"/>
      <c r="D1" s="378"/>
      <c r="E1" s="378"/>
      <c r="F1" s="378"/>
      <c r="G1" s="378"/>
      <c r="H1" s="378"/>
      <c r="I1" s="378"/>
      <c r="J1" s="378"/>
    </row>
    <row r="2" spans="1:10" ht="17.25" thickBot="1">
      <c r="A2" s="379"/>
      <c r="B2" s="380"/>
      <c r="C2" s="380"/>
      <c r="D2" s="380"/>
      <c r="E2" s="380"/>
      <c r="F2" s="380"/>
      <c r="G2" s="380"/>
      <c r="H2" s="380"/>
      <c r="I2" s="380"/>
      <c r="J2" s="380"/>
    </row>
    <row r="3" spans="1:10" ht="30" customHeight="1" thickBot="1">
      <c r="A3" s="381"/>
      <c r="B3" s="382" t="s">
        <v>173</v>
      </c>
      <c r="C3" s="383" t="s">
        <v>174</v>
      </c>
      <c r="D3" s="368" t="s">
        <v>175</v>
      </c>
      <c r="E3" s="384"/>
      <c r="F3" s="383" t="s">
        <v>176</v>
      </c>
      <c r="G3" s="383" t="s">
        <v>177</v>
      </c>
      <c r="H3" s="368" t="s">
        <v>178</v>
      </c>
      <c r="I3" s="385"/>
      <c r="J3" s="293"/>
    </row>
    <row r="4" spans="1:10" ht="30" customHeight="1" thickBot="1">
      <c r="A4" s="381"/>
      <c r="B4" s="382"/>
      <c r="C4" s="382"/>
      <c r="D4" s="294" t="s">
        <v>179</v>
      </c>
      <c r="E4" s="294" t="s">
        <v>180</v>
      </c>
      <c r="F4" s="382"/>
      <c r="G4" s="382"/>
      <c r="H4" s="236" t="s">
        <v>181</v>
      </c>
      <c r="I4" s="237" t="s">
        <v>182</v>
      </c>
      <c r="J4" s="293"/>
    </row>
    <row r="5" spans="1:10">
      <c r="A5" s="295">
        <v>2011</v>
      </c>
      <c r="B5" s="296">
        <v>665</v>
      </c>
      <c r="C5" s="297" t="s">
        <v>56</v>
      </c>
      <c r="D5" s="298" t="s">
        <v>56</v>
      </c>
      <c r="E5" s="299">
        <v>4</v>
      </c>
      <c r="F5" s="297" t="s">
        <v>56</v>
      </c>
      <c r="G5" s="296" t="s">
        <v>56</v>
      </c>
      <c r="H5" s="297" t="s">
        <v>56</v>
      </c>
      <c r="I5" s="297" t="s">
        <v>56</v>
      </c>
      <c r="J5" s="293"/>
    </row>
    <row r="6" spans="1:10">
      <c r="A6" s="33">
        <v>2013</v>
      </c>
      <c r="B6" s="300">
        <v>700</v>
      </c>
      <c r="C6" s="301">
        <v>0</v>
      </c>
      <c r="D6" s="302">
        <v>0</v>
      </c>
      <c r="E6" s="303">
        <v>0</v>
      </c>
      <c r="F6" s="301">
        <v>0</v>
      </c>
      <c r="G6" s="300">
        <v>0</v>
      </c>
      <c r="H6" s="301">
        <v>0</v>
      </c>
      <c r="I6" s="301">
        <v>0</v>
      </c>
      <c r="J6" s="293"/>
    </row>
    <row r="7" spans="1:10">
      <c r="A7" s="33">
        <v>2014</v>
      </c>
      <c r="B7" s="300">
        <v>660</v>
      </c>
      <c r="C7" s="301">
        <v>0</v>
      </c>
      <c r="D7" s="302">
        <v>0</v>
      </c>
      <c r="E7" s="303">
        <v>0</v>
      </c>
      <c r="F7" s="301">
        <v>0</v>
      </c>
      <c r="G7" s="300">
        <v>0</v>
      </c>
      <c r="H7" s="301">
        <v>0</v>
      </c>
      <c r="I7" s="301">
        <v>0</v>
      </c>
      <c r="J7" s="293"/>
    </row>
    <row r="8" spans="1:10">
      <c r="A8" s="33">
        <v>2015</v>
      </c>
      <c r="B8" s="300">
        <v>444</v>
      </c>
      <c r="C8" s="301">
        <v>0</v>
      </c>
      <c r="D8" s="302">
        <v>0</v>
      </c>
      <c r="E8" s="303">
        <v>0</v>
      </c>
      <c r="F8" s="301">
        <v>0</v>
      </c>
      <c r="G8" s="300">
        <v>0</v>
      </c>
      <c r="H8" s="301">
        <v>0</v>
      </c>
      <c r="I8" s="301">
        <v>0</v>
      </c>
      <c r="J8" s="293"/>
    </row>
    <row r="9" spans="1:10">
      <c r="A9" s="33">
        <v>2016</v>
      </c>
      <c r="B9" s="300">
        <v>331</v>
      </c>
      <c r="C9" s="301">
        <v>0</v>
      </c>
      <c r="D9" s="302">
        <v>0</v>
      </c>
      <c r="E9" s="303">
        <v>0</v>
      </c>
      <c r="F9" s="301">
        <v>0</v>
      </c>
      <c r="G9" s="300">
        <v>0</v>
      </c>
      <c r="H9" s="301">
        <v>0</v>
      </c>
      <c r="I9" s="301">
        <v>0</v>
      </c>
      <c r="J9" s="293"/>
    </row>
    <row r="10" spans="1:10" ht="17.25" thickBot="1">
      <c r="A10" s="33">
        <v>2017</v>
      </c>
      <c r="B10" s="304">
        <v>322</v>
      </c>
      <c r="C10" s="305">
        <v>0</v>
      </c>
      <c r="D10" s="306">
        <v>0</v>
      </c>
      <c r="E10" s="307">
        <v>3</v>
      </c>
      <c r="F10" s="305">
        <v>0</v>
      </c>
      <c r="G10" s="304">
        <v>0</v>
      </c>
      <c r="H10" s="305">
        <v>0</v>
      </c>
      <c r="I10" s="305">
        <v>0</v>
      </c>
      <c r="J10" s="293"/>
    </row>
    <row r="11" spans="1:10">
      <c r="A11" s="13" t="s">
        <v>11</v>
      </c>
      <c r="B11" s="308">
        <v>73</v>
      </c>
      <c r="C11" s="309" t="s">
        <v>56</v>
      </c>
      <c r="D11" s="310" t="s">
        <v>56</v>
      </c>
      <c r="E11" s="311">
        <v>1</v>
      </c>
      <c r="F11" s="309" t="s">
        <v>56</v>
      </c>
      <c r="G11" s="308" t="s">
        <v>56</v>
      </c>
      <c r="H11" s="309" t="s">
        <v>56</v>
      </c>
      <c r="I11" s="309" t="s">
        <v>56</v>
      </c>
      <c r="J11" s="293"/>
    </row>
    <row r="12" spans="1:10">
      <c r="A12" s="15" t="s">
        <v>12</v>
      </c>
      <c r="B12" s="312">
        <v>75</v>
      </c>
      <c r="C12" s="313" t="s">
        <v>56</v>
      </c>
      <c r="D12" s="314" t="s">
        <v>56</v>
      </c>
      <c r="E12" s="315">
        <v>1</v>
      </c>
      <c r="F12" s="313" t="s">
        <v>56</v>
      </c>
      <c r="G12" s="312" t="s">
        <v>56</v>
      </c>
      <c r="H12" s="313" t="s">
        <v>56</v>
      </c>
      <c r="I12" s="313" t="s">
        <v>56</v>
      </c>
      <c r="J12" s="293"/>
    </row>
    <row r="13" spans="1:10">
      <c r="A13" s="15" t="s">
        <v>13</v>
      </c>
      <c r="B13" s="312">
        <v>91</v>
      </c>
      <c r="C13" s="313" t="s">
        <v>56</v>
      </c>
      <c r="D13" s="314" t="s">
        <v>56</v>
      </c>
      <c r="E13" s="315">
        <v>0</v>
      </c>
      <c r="F13" s="313" t="s">
        <v>56</v>
      </c>
      <c r="G13" s="312" t="s">
        <v>56</v>
      </c>
      <c r="H13" s="313" t="s">
        <v>56</v>
      </c>
      <c r="I13" s="313" t="s">
        <v>56</v>
      </c>
      <c r="J13" s="293"/>
    </row>
    <row r="14" spans="1:10">
      <c r="A14" s="15" t="s">
        <v>14</v>
      </c>
      <c r="B14" s="312">
        <v>83</v>
      </c>
      <c r="C14" s="313" t="s">
        <v>56</v>
      </c>
      <c r="D14" s="314" t="s">
        <v>56</v>
      </c>
      <c r="E14" s="315">
        <v>1</v>
      </c>
      <c r="F14" s="313" t="s">
        <v>56</v>
      </c>
      <c r="G14" s="312" t="s">
        <v>56</v>
      </c>
      <c r="H14" s="313" t="s">
        <v>56</v>
      </c>
      <c r="I14" s="313" t="s">
        <v>56</v>
      </c>
      <c r="J14" s="293"/>
    </row>
    <row r="15" spans="1:10" ht="17.25" thickBot="1">
      <c r="A15" s="22" t="s">
        <v>183</v>
      </c>
      <c r="B15" s="316">
        <f>SUM(B11:B14)</f>
        <v>322</v>
      </c>
      <c r="C15" s="316">
        <f t="shared" ref="C15:I15" si="0">SUM(C11:C14)</f>
        <v>0</v>
      </c>
      <c r="D15" s="317">
        <f t="shared" si="0"/>
        <v>0</v>
      </c>
      <c r="E15" s="318">
        <f t="shared" si="0"/>
        <v>3</v>
      </c>
      <c r="F15" s="316">
        <f t="shared" si="0"/>
        <v>0</v>
      </c>
      <c r="G15" s="316">
        <f t="shared" si="0"/>
        <v>0</v>
      </c>
      <c r="H15" s="317">
        <f t="shared" si="0"/>
        <v>0</v>
      </c>
      <c r="I15" s="319">
        <f t="shared" si="0"/>
        <v>0</v>
      </c>
      <c r="J15" s="320"/>
    </row>
    <row r="16" spans="1:10">
      <c r="A16" s="19" t="s">
        <v>16</v>
      </c>
      <c r="B16" s="308">
        <v>67</v>
      </c>
      <c r="C16" s="312">
        <v>0</v>
      </c>
      <c r="D16" s="314">
        <v>0</v>
      </c>
      <c r="E16" s="315">
        <v>1</v>
      </c>
      <c r="F16" s="314">
        <v>0</v>
      </c>
      <c r="G16" s="314">
        <v>0</v>
      </c>
      <c r="H16" s="314">
        <v>0</v>
      </c>
      <c r="I16" s="309">
        <v>0</v>
      </c>
      <c r="J16" s="293"/>
    </row>
    <row r="17" spans="1:10">
      <c r="A17" s="19" t="s">
        <v>17</v>
      </c>
      <c r="B17" s="314">
        <v>73</v>
      </c>
      <c r="C17" s="312">
        <v>0</v>
      </c>
      <c r="D17" s="314">
        <v>0</v>
      </c>
      <c r="E17" s="313">
        <v>0</v>
      </c>
      <c r="F17" s="314">
        <v>0</v>
      </c>
      <c r="G17" s="314">
        <v>0</v>
      </c>
      <c r="H17" s="314">
        <v>0</v>
      </c>
      <c r="I17" s="313">
        <v>0</v>
      </c>
      <c r="J17" s="293"/>
    </row>
    <row r="18" spans="1:10">
      <c r="A18" s="19" t="s">
        <v>18</v>
      </c>
      <c r="B18" s="314">
        <v>72</v>
      </c>
      <c r="C18" s="312">
        <v>0</v>
      </c>
      <c r="D18" s="314">
        <v>0</v>
      </c>
      <c r="E18" s="313">
        <v>1</v>
      </c>
      <c r="F18" s="314">
        <v>0</v>
      </c>
      <c r="G18" s="314">
        <v>0</v>
      </c>
      <c r="H18" s="314">
        <v>0</v>
      </c>
      <c r="I18" s="313">
        <v>0</v>
      </c>
      <c r="J18" s="293"/>
    </row>
    <row r="19" spans="1:10">
      <c r="A19" s="19" t="s">
        <v>19</v>
      </c>
      <c r="B19" s="314">
        <v>67</v>
      </c>
      <c r="C19" s="312">
        <v>0</v>
      </c>
      <c r="D19" s="314">
        <v>0</v>
      </c>
      <c r="E19" s="313">
        <v>0</v>
      </c>
      <c r="F19" s="314">
        <v>0</v>
      </c>
      <c r="G19" s="314">
        <v>0</v>
      </c>
      <c r="H19" s="314">
        <v>0</v>
      </c>
      <c r="I19" s="313">
        <v>0</v>
      </c>
      <c r="J19" s="293"/>
    </row>
    <row r="20" spans="1:10" ht="17.25" thickBot="1">
      <c r="A20" s="16" t="s">
        <v>184</v>
      </c>
      <c r="B20" s="316">
        <f>SUM(B16:B19)</f>
        <v>279</v>
      </c>
      <c r="C20" s="316">
        <f t="shared" ref="C20:I20" si="1">SUM(C16:C19)</f>
        <v>0</v>
      </c>
      <c r="D20" s="317">
        <f t="shared" si="1"/>
        <v>0</v>
      </c>
      <c r="E20" s="318">
        <f t="shared" si="1"/>
        <v>2</v>
      </c>
      <c r="F20" s="316">
        <f t="shared" si="1"/>
        <v>0</v>
      </c>
      <c r="G20" s="316">
        <f t="shared" si="1"/>
        <v>0</v>
      </c>
      <c r="H20" s="317">
        <f t="shared" si="1"/>
        <v>0</v>
      </c>
      <c r="I20" s="319">
        <f t="shared" si="1"/>
        <v>0</v>
      </c>
      <c r="J20" s="320"/>
    </row>
    <row r="21" spans="1:10" ht="24.75" thickBot="1">
      <c r="A21" s="25" t="s">
        <v>185</v>
      </c>
      <c r="B21" s="321">
        <f>(B19/B14-1)*100</f>
        <v>-19.277108433734934</v>
      </c>
      <c r="C21" s="322" t="s">
        <v>186</v>
      </c>
      <c r="D21" s="323" t="s">
        <v>186</v>
      </c>
      <c r="E21" s="324">
        <f>(E19/E14-1)*100</f>
        <v>-100</v>
      </c>
      <c r="F21" s="322" t="s">
        <v>186</v>
      </c>
      <c r="G21" s="322" t="s">
        <v>186</v>
      </c>
      <c r="H21" s="323" t="s">
        <v>186</v>
      </c>
      <c r="I21" s="325" t="s">
        <v>186</v>
      </c>
      <c r="J21" s="320"/>
    </row>
    <row r="22" spans="1:10" ht="24.75" thickBot="1">
      <c r="A22" s="25" t="s">
        <v>22</v>
      </c>
      <c r="B22" s="321">
        <f>(B20/B15-1)*100</f>
        <v>-13.354037267080743</v>
      </c>
      <c r="C22" s="326" t="s">
        <v>56</v>
      </c>
      <c r="D22" s="327" t="s">
        <v>56</v>
      </c>
      <c r="E22" s="328">
        <f>(E20/E15-1)*100</f>
        <v>-33.333333333333336</v>
      </c>
      <c r="F22" s="326" t="s">
        <v>56</v>
      </c>
      <c r="G22" s="329" t="s">
        <v>56</v>
      </c>
      <c r="H22" s="326" t="s">
        <v>56</v>
      </c>
      <c r="I22" s="326" t="s">
        <v>56</v>
      </c>
      <c r="J22" s="293"/>
    </row>
  </sheetData>
  <mergeCells count="9">
    <mergeCell ref="A1:J1"/>
    <mergeCell ref="A2:J2"/>
    <mergeCell ref="A3:A4"/>
    <mergeCell ref="B3:B4"/>
    <mergeCell ref="C3:C4"/>
    <mergeCell ref="D3:E3"/>
    <mergeCell ref="F3:F4"/>
    <mergeCell ref="G3:G4"/>
    <mergeCell ref="H3:I3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第 &amp;P 頁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view="pageBreakPreview" zoomScaleNormal="100" zoomScaleSheetLayoutView="100" workbookViewId="0">
      <selection activeCell="N3" sqref="N3"/>
    </sheetView>
  </sheetViews>
  <sheetFormatPr defaultRowHeight="16.5"/>
  <cols>
    <col min="1" max="1" width="13.875" customWidth="1"/>
  </cols>
  <sheetData>
    <row r="1" spans="1:13" ht="18">
      <c r="A1" s="334" t="s">
        <v>23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</row>
    <row r="2" spans="1:13" ht="17.25" thickBot="1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8"/>
    </row>
    <row r="3" spans="1:13" ht="17.25" thickBot="1">
      <c r="A3" s="29"/>
      <c r="B3" s="335" t="s">
        <v>24</v>
      </c>
      <c r="C3" s="335"/>
      <c r="D3" s="335"/>
      <c r="E3" s="335" t="s">
        <v>25</v>
      </c>
      <c r="F3" s="335"/>
      <c r="G3" s="335"/>
      <c r="H3" s="335" t="s">
        <v>26</v>
      </c>
      <c r="I3" s="335"/>
      <c r="J3" s="335"/>
      <c r="K3" s="335" t="s">
        <v>27</v>
      </c>
      <c r="L3" s="335"/>
      <c r="M3" s="336"/>
    </row>
    <row r="4" spans="1:13" ht="17.25" thickBot="1">
      <c r="A4" s="30"/>
      <c r="B4" s="31" t="s">
        <v>24</v>
      </c>
      <c r="C4" s="31" t="s">
        <v>28</v>
      </c>
      <c r="D4" s="31" t="s">
        <v>29</v>
      </c>
      <c r="E4" s="31" t="s">
        <v>30</v>
      </c>
      <c r="F4" s="31" t="s">
        <v>28</v>
      </c>
      <c r="G4" s="31" t="s">
        <v>29</v>
      </c>
      <c r="H4" s="31" t="s">
        <v>30</v>
      </c>
      <c r="I4" s="31" t="s">
        <v>28</v>
      </c>
      <c r="J4" s="31" t="s">
        <v>29</v>
      </c>
      <c r="K4" s="31" t="s">
        <v>30</v>
      </c>
      <c r="L4" s="31" t="s">
        <v>28</v>
      </c>
      <c r="M4" s="32" t="s">
        <v>29</v>
      </c>
    </row>
    <row r="5" spans="1:13">
      <c r="A5" s="33">
        <v>2011</v>
      </c>
      <c r="B5" s="34">
        <f>C5+D5</f>
        <v>82988</v>
      </c>
      <c r="C5" s="35">
        <f>F5+I5+L5</f>
        <v>52221</v>
      </c>
      <c r="D5" s="36">
        <f>G5+J5+M5</f>
        <v>30767</v>
      </c>
      <c r="E5" s="34">
        <f>F5+G5</f>
        <v>50082</v>
      </c>
      <c r="F5" s="35">
        <v>23518</v>
      </c>
      <c r="G5" s="36">
        <v>26564</v>
      </c>
      <c r="H5" s="34">
        <f>I5+J5</f>
        <v>25170</v>
      </c>
      <c r="I5" s="35">
        <v>24094</v>
      </c>
      <c r="J5" s="36">
        <v>1076</v>
      </c>
      <c r="K5" s="35">
        <f>L5+M5</f>
        <v>7736</v>
      </c>
      <c r="L5" s="35">
        <v>4609</v>
      </c>
      <c r="M5" s="35">
        <v>3127</v>
      </c>
    </row>
    <row r="6" spans="1:13">
      <c r="A6" s="33">
        <v>2013</v>
      </c>
      <c r="B6" s="34">
        <v>83211</v>
      </c>
      <c r="C6" s="35">
        <v>50714</v>
      </c>
      <c r="D6" s="36">
        <v>32497</v>
      </c>
      <c r="E6" s="34">
        <v>49218</v>
      </c>
      <c r="F6" s="35">
        <v>21730</v>
      </c>
      <c r="G6" s="36">
        <v>27488</v>
      </c>
      <c r="H6" s="34">
        <v>25025</v>
      </c>
      <c r="I6" s="35">
        <v>23837</v>
      </c>
      <c r="J6" s="36">
        <v>1188</v>
      </c>
      <c r="K6" s="35">
        <v>8968</v>
      </c>
      <c r="L6" s="35">
        <v>5147</v>
      </c>
      <c r="M6" s="35">
        <v>3821</v>
      </c>
    </row>
    <row r="7" spans="1:13">
      <c r="A7" s="33">
        <v>2014</v>
      </c>
      <c r="B7" s="34">
        <v>78014</v>
      </c>
      <c r="C7" s="35">
        <v>45868</v>
      </c>
      <c r="D7" s="36">
        <v>32146</v>
      </c>
      <c r="E7" s="34">
        <v>46378</v>
      </c>
      <c r="F7" s="35">
        <v>19054</v>
      </c>
      <c r="G7" s="36">
        <v>27324</v>
      </c>
      <c r="H7" s="34">
        <v>23488</v>
      </c>
      <c r="I7" s="35">
        <v>22135</v>
      </c>
      <c r="J7" s="36">
        <v>1353</v>
      </c>
      <c r="K7" s="35">
        <v>8148</v>
      </c>
      <c r="L7" s="35">
        <v>4679</v>
      </c>
      <c r="M7" s="35">
        <v>3469</v>
      </c>
    </row>
    <row r="8" spans="1:13">
      <c r="A8" s="33">
        <v>2015</v>
      </c>
      <c r="B8" s="34">
        <v>73627</v>
      </c>
      <c r="C8" s="35">
        <v>41869</v>
      </c>
      <c r="D8" s="36">
        <v>31758</v>
      </c>
      <c r="E8" s="34">
        <v>44415</v>
      </c>
      <c r="F8" s="35">
        <v>17282</v>
      </c>
      <c r="G8" s="36">
        <v>27133</v>
      </c>
      <c r="H8" s="34">
        <v>21404</v>
      </c>
      <c r="I8" s="35">
        <v>20138</v>
      </c>
      <c r="J8" s="36">
        <v>1266</v>
      </c>
      <c r="K8" s="35">
        <v>7808</v>
      </c>
      <c r="L8" s="35">
        <v>4449</v>
      </c>
      <c r="M8" s="35">
        <v>3359</v>
      </c>
    </row>
    <row r="9" spans="1:13">
      <c r="A9" s="33">
        <v>2016</v>
      </c>
      <c r="B9" s="34">
        <v>72442</v>
      </c>
      <c r="C9" s="35">
        <v>40443</v>
      </c>
      <c r="D9" s="36">
        <v>31999</v>
      </c>
      <c r="E9" s="34">
        <v>43836</v>
      </c>
      <c r="F9" s="35">
        <v>16866</v>
      </c>
      <c r="G9" s="36">
        <v>26970</v>
      </c>
      <c r="H9" s="34">
        <v>20161</v>
      </c>
      <c r="I9" s="35">
        <v>18998</v>
      </c>
      <c r="J9" s="36">
        <v>1163</v>
      </c>
      <c r="K9" s="35">
        <v>8445</v>
      </c>
      <c r="L9" s="35">
        <v>4579</v>
      </c>
      <c r="M9" s="35">
        <v>3866</v>
      </c>
    </row>
    <row r="10" spans="1:13" ht="17.25" thickBot="1">
      <c r="A10" s="33">
        <v>2017</v>
      </c>
      <c r="B10" s="34">
        <v>73791</v>
      </c>
      <c r="C10" s="35">
        <v>40835</v>
      </c>
      <c r="D10" s="36">
        <v>32956</v>
      </c>
      <c r="E10" s="34">
        <v>46122</v>
      </c>
      <c r="F10" s="35">
        <v>18199</v>
      </c>
      <c r="G10" s="36">
        <v>27923</v>
      </c>
      <c r="H10" s="34">
        <v>19549</v>
      </c>
      <c r="I10" s="35">
        <v>18343</v>
      </c>
      <c r="J10" s="36">
        <v>1206</v>
      </c>
      <c r="K10" s="35">
        <v>8120</v>
      </c>
      <c r="L10" s="35">
        <v>4293</v>
      </c>
      <c r="M10" s="35">
        <v>3827</v>
      </c>
    </row>
    <row r="11" spans="1:13">
      <c r="A11" s="13" t="s">
        <v>11</v>
      </c>
      <c r="B11" s="37">
        <v>17669</v>
      </c>
      <c r="C11" s="38">
        <v>9131</v>
      </c>
      <c r="D11" s="39">
        <v>8538</v>
      </c>
      <c r="E11" s="37">
        <v>11173</v>
      </c>
      <c r="F11" s="38">
        <v>3759</v>
      </c>
      <c r="G11" s="39">
        <v>7414</v>
      </c>
      <c r="H11" s="37">
        <v>4659</v>
      </c>
      <c r="I11" s="38">
        <v>4415</v>
      </c>
      <c r="J11" s="39">
        <v>244</v>
      </c>
      <c r="K11" s="14">
        <v>1837</v>
      </c>
      <c r="L11" s="14">
        <v>957</v>
      </c>
      <c r="M11" s="14">
        <v>880</v>
      </c>
    </row>
    <row r="12" spans="1:13">
      <c r="A12" s="15" t="s">
        <v>12</v>
      </c>
      <c r="B12" s="40">
        <v>17893</v>
      </c>
      <c r="C12" s="41">
        <v>10185</v>
      </c>
      <c r="D12" s="41">
        <v>7708</v>
      </c>
      <c r="E12" s="40">
        <v>10739</v>
      </c>
      <c r="F12" s="41">
        <v>4317</v>
      </c>
      <c r="G12" s="41">
        <v>6422</v>
      </c>
      <c r="H12" s="40">
        <v>5032</v>
      </c>
      <c r="I12" s="41">
        <v>4744</v>
      </c>
      <c r="J12" s="42">
        <v>288</v>
      </c>
      <c r="K12" s="7">
        <v>2122</v>
      </c>
      <c r="L12" s="7">
        <v>1124</v>
      </c>
      <c r="M12" s="7">
        <v>998</v>
      </c>
    </row>
    <row r="13" spans="1:13">
      <c r="A13" s="15" t="s">
        <v>13</v>
      </c>
      <c r="B13" s="40">
        <v>18765</v>
      </c>
      <c r="C13" s="41">
        <v>10421</v>
      </c>
      <c r="D13" s="41">
        <v>8344</v>
      </c>
      <c r="E13" s="40">
        <v>11631</v>
      </c>
      <c r="F13" s="41">
        <v>4712</v>
      </c>
      <c r="G13" s="41">
        <v>6919</v>
      </c>
      <c r="H13" s="40">
        <v>4937</v>
      </c>
      <c r="I13" s="41">
        <v>4585</v>
      </c>
      <c r="J13" s="42">
        <v>352</v>
      </c>
      <c r="K13" s="7">
        <v>2197</v>
      </c>
      <c r="L13" s="7">
        <v>1124</v>
      </c>
      <c r="M13" s="7">
        <v>1073</v>
      </c>
    </row>
    <row r="14" spans="1:13">
      <c r="A14" s="15" t="s">
        <v>14</v>
      </c>
      <c r="B14" s="40">
        <v>19464</v>
      </c>
      <c r="C14" s="41">
        <v>11098</v>
      </c>
      <c r="D14" s="41">
        <v>8366</v>
      </c>
      <c r="E14" s="40">
        <v>12579</v>
      </c>
      <c r="F14" s="41">
        <v>5411</v>
      </c>
      <c r="G14" s="41">
        <v>7168</v>
      </c>
      <c r="H14" s="40">
        <v>4921</v>
      </c>
      <c r="I14" s="41">
        <v>4599</v>
      </c>
      <c r="J14" s="42">
        <v>322</v>
      </c>
      <c r="K14" s="7">
        <v>1964</v>
      </c>
      <c r="L14" s="7">
        <v>1088</v>
      </c>
      <c r="M14" s="7">
        <v>876</v>
      </c>
    </row>
    <row r="15" spans="1:13" ht="17.25" thickBot="1">
      <c r="A15" s="22" t="s">
        <v>15</v>
      </c>
      <c r="B15" s="43">
        <f>SUM(B11:B14)</f>
        <v>73791</v>
      </c>
      <c r="C15" s="44">
        <f t="shared" ref="C15:M15" si="0">SUM(C11:C14)</f>
        <v>40835</v>
      </c>
      <c r="D15" s="44">
        <f t="shared" si="0"/>
        <v>32956</v>
      </c>
      <c r="E15" s="43">
        <f t="shared" si="0"/>
        <v>46122</v>
      </c>
      <c r="F15" s="44">
        <f t="shared" si="0"/>
        <v>18199</v>
      </c>
      <c r="G15" s="44">
        <f t="shared" si="0"/>
        <v>27923</v>
      </c>
      <c r="H15" s="43">
        <f t="shared" si="0"/>
        <v>19549</v>
      </c>
      <c r="I15" s="44">
        <f t="shared" si="0"/>
        <v>18343</v>
      </c>
      <c r="J15" s="44">
        <f t="shared" si="0"/>
        <v>1206</v>
      </c>
      <c r="K15" s="43">
        <f t="shared" si="0"/>
        <v>8120</v>
      </c>
      <c r="L15" s="44">
        <f t="shared" si="0"/>
        <v>4293</v>
      </c>
      <c r="M15" s="44">
        <f t="shared" si="0"/>
        <v>3827</v>
      </c>
    </row>
    <row r="16" spans="1:13">
      <c r="A16" s="19" t="s">
        <v>16</v>
      </c>
      <c r="B16" s="37">
        <v>17674</v>
      </c>
      <c r="C16" s="41">
        <v>9133</v>
      </c>
      <c r="D16" s="41">
        <v>8541</v>
      </c>
      <c r="E16" s="40">
        <v>11420</v>
      </c>
      <c r="F16" s="41">
        <v>4077</v>
      </c>
      <c r="G16" s="41">
        <v>7343</v>
      </c>
      <c r="H16" s="40">
        <v>4316</v>
      </c>
      <c r="I16" s="41">
        <v>4006</v>
      </c>
      <c r="J16" s="42">
        <v>310</v>
      </c>
      <c r="K16" s="7">
        <v>1938</v>
      </c>
      <c r="L16" s="7">
        <v>1050</v>
      </c>
      <c r="M16" s="7">
        <v>888</v>
      </c>
    </row>
    <row r="17" spans="1:13">
      <c r="A17" s="19" t="s">
        <v>17</v>
      </c>
      <c r="B17" s="40">
        <v>17619</v>
      </c>
      <c r="C17" s="41">
        <v>9659</v>
      </c>
      <c r="D17" s="41">
        <v>7960</v>
      </c>
      <c r="E17" s="40">
        <v>11063</v>
      </c>
      <c r="F17" s="41">
        <v>4327</v>
      </c>
      <c r="G17" s="41">
        <v>6736</v>
      </c>
      <c r="H17" s="40">
        <v>4615</v>
      </c>
      <c r="I17" s="41">
        <v>4277</v>
      </c>
      <c r="J17" s="41">
        <v>338</v>
      </c>
      <c r="K17" s="45">
        <v>1941</v>
      </c>
      <c r="L17" s="7">
        <v>1055</v>
      </c>
      <c r="M17" s="7">
        <v>886</v>
      </c>
    </row>
    <row r="18" spans="1:13">
      <c r="A18" s="19" t="s">
        <v>18</v>
      </c>
      <c r="B18" s="40">
        <v>18328</v>
      </c>
      <c r="C18" s="41">
        <v>9709</v>
      </c>
      <c r="D18" s="41">
        <v>8619</v>
      </c>
      <c r="E18" s="40">
        <v>11746</v>
      </c>
      <c r="F18" s="41">
        <v>4450</v>
      </c>
      <c r="G18" s="41">
        <v>7296</v>
      </c>
      <c r="H18" s="40">
        <v>4382</v>
      </c>
      <c r="I18" s="41">
        <v>4063</v>
      </c>
      <c r="J18" s="41">
        <v>319</v>
      </c>
      <c r="K18" s="45">
        <v>2200</v>
      </c>
      <c r="L18" s="7">
        <v>1196</v>
      </c>
      <c r="M18" s="7">
        <v>1004</v>
      </c>
    </row>
    <row r="19" spans="1:13">
      <c r="A19" s="19" t="s">
        <v>19</v>
      </c>
      <c r="B19" s="40">
        <v>19800</v>
      </c>
      <c r="C19" s="41">
        <v>10777</v>
      </c>
      <c r="D19" s="41">
        <v>9023</v>
      </c>
      <c r="E19" s="40">
        <v>13200</v>
      </c>
      <c r="F19" s="41">
        <v>5511</v>
      </c>
      <c r="G19" s="41">
        <v>7689</v>
      </c>
      <c r="H19" s="40">
        <v>4597</v>
      </c>
      <c r="I19" s="41">
        <v>4315</v>
      </c>
      <c r="J19" s="41">
        <v>282</v>
      </c>
      <c r="K19" s="45">
        <v>2003</v>
      </c>
      <c r="L19" s="7">
        <v>951</v>
      </c>
      <c r="M19" s="7">
        <v>1052</v>
      </c>
    </row>
    <row r="20" spans="1:13" ht="17.25" thickBot="1">
      <c r="A20" s="22" t="s">
        <v>20</v>
      </c>
      <c r="B20" s="44">
        <f>SUM(B16:B19)</f>
        <v>73421</v>
      </c>
      <c r="C20" s="44">
        <f t="shared" ref="C20:M20" si="1">SUM(C16:C19)</f>
        <v>39278</v>
      </c>
      <c r="D20" s="44">
        <f t="shared" si="1"/>
        <v>34143</v>
      </c>
      <c r="E20" s="43">
        <f t="shared" si="1"/>
        <v>47429</v>
      </c>
      <c r="F20" s="44">
        <f t="shared" si="1"/>
        <v>18365</v>
      </c>
      <c r="G20" s="44">
        <f t="shared" si="1"/>
        <v>29064</v>
      </c>
      <c r="H20" s="43">
        <f t="shared" si="1"/>
        <v>17910</v>
      </c>
      <c r="I20" s="44">
        <f t="shared" si="1"/>
        <v>16661</v>
      </c>
      <c r="J20" s="44">
        <f t="shared" si="1"/>
        <v>1249</v>
      </c>
      <c r="K20" s="43">
        <f t="shared" si="1"/>
        <v>8082</v>
      </c>
      <c r="L20" s="44">
        <f t="shared" si="1"/>
        <v>4252</v>
      </c>
      <c r="M20" s="44">
        <f t="shared" si="1"/>
        <v>3830</v>
      </c>
    </row>
    <row r="21" spans="1:13" ht="36.75" thickBot="1">
      <c r="A21" s="25" t="s">
        <v>31</v>
      </c>
      <c r="B21" s="46">
        <f>(B19/B14-1)*100</f>
        <v>1.726263871763245</v>
      </c>
      <c r="C21" s="46">
        <f t="shared" ref="C21:M22" si="2">(C19/C14-1)*100</f>
        <v>-2.8924130473959253</v>
      </c>
      <c r="D21" s="46">
        <f t="shared" si="2"/>
        <v>7.8532153956490491</v>
      </c>
      <c r="E21" s="47">
        <f t="shared" si="2"/>
        <v>4.9367994276174665</v>
      </c>
      <c r="F21" s="46">
        <f t="shared" si="2"/>
        <v>1.8480872297172324</v>
      </c>
      <c r="G21" s="46">
        <f t="shared" si="2"/>
        <v>7.2684151785714191</v>
      </c>
      <c r="H21" s="47">
        <f t="shared" si="2"/>
        <v>-6.5840276366592176</v>
      </c>
      <c r="I21" s="46">
        <f t="shared" si="2"/>
        <v>-6.1752554903239831</v>
      </c>
      <c r="J21" s="46">
        <f t="shared" si="2"/>
        <v>-12.422360248447205</v>
      </c>
      <c r="K21" s="47">
        <f t="shared" si="2"/>
        <v>1.9857433808553981</v>
      </c>
      <c r="L21" s="46">
        <f t="shared" si="2"/>
        <v>-12.591911764705888</v>
      </c>
      <c r="M21" s="46">
        <f t="shared" si="2"/>
        <v>20.091324200913242</v>
      </c>
    </row>
    <row r="22" spans="1:13" ht="36.75" thickBot="1">
      <c r="A22" s="25" t="s">
        <v>22</v>
      </c>
      <c r="B22" s="48">
        <f>(B20/B15-1)*100</f>
        <v>-0.50141616186255566</v>
      </c>
      <c r="C22" s="48">
        <f t="shared" si="2"/>
        <v>-3.8129055956899749</v>
      </c>
      <c r="D22" s="48">
        <f t="shared" si="2"/>
        <v>3.6017720597159908</v>
      </c>
      <c r="E22" s="47">
        <f t="shared" si="2"/>
        <v>2.8337886475001017</v>
      </c>
      <c r="F22" s="48">
        <f t="shared" si="2"/>
        <v>0.91213802956207068</v>
      </c>
      <c r="G22" s="48">
        <f t="shared" si="2"/>
        <v>4.0862371521684704</v>
      </c>
      <c r="H22" s="47">
        <f t="shared" si="2"/>
        <v>-8.3840605657578333</v>
      </c>
      <c r="I22" s="48">
        <f t="shared" si="2"/>
        <v>-9.1697105162732324</v>
      </c>
      <c r="J22" s="48">
        <f t="shared" si="2"/>
        <v>3.5655058043117638</v>
      </c>
      <c r="K22" s="49">
        <f t="shared" si="2"/>
        <v>-0.46798029556650578</v>
      </c>
      <c r="L22" s="48">
        <f t="shared" si="2"/>
        <v>-0.95504309340787019</v>
      </c>
      <c r="M22" s="50">
        <f t="shared" si="2"/>
        <v>7.8390384112880795E-2</v>
      </c>
    </row>
  </sheetData>
  <mergeCells count="5">
    <mergeCell ref="A1:M1"/>
    <mergeCell ref="B3:D3"/>
    <mergeCell ref="E3:G3"/>
    <mergeCell ref="H3:J3"/>
    <mergeCell ref="K3:M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71" orientation="portrait" horizontalDpi="1200" verticalDpi="1200" r:id="rId1"/>
  <headerFooter>
    <oddFooter>第 &amp;P 頁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view="pageBreakPreview" zoomScaleNormal="100" zoomScaleSheetLayoutView="100" workbookViewId="0">
      <selection activeCell="O8" sqref="O8"/>
    </sheetView>
  </sheetViews>
  <sheetFormatPr defaultRowHeight="16.5"/>
  <cols>
    <col min="1" max="1" width="15.375" customWidth="1"/>
    <col min="2" max="13" width="11" customWidth="1"/>
  </cols>
  <sheetData>
    <row r="1" spans="1:13" ht="18">
      <c r="A1" s="334" t="s">
        <v>32</v>
      </c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</row>
    <row r="2" spans="1:13" ht="17.25" thickBot="1">
      <c r="A2" s="51"/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</row>
    <row r="3" spans="1:13" ht="17.25" thickBot="1">
      <c r="A3" s="52"/>
      <c r="B3" s="337" t="s">
        <v>33</v>
      </c>
      <c r="C3" s="337"/>
      <c r="D3" s="337"/>
      <c r="E3" s="337" t="s">
        <v>34</v>
      </c>
      <c r="F3" s="337"/>
      <c r="G3" s="337"/>
      <c r="H3" s="337" t="s">
        <v>35</v>
      </c>
      <c r="I3" s="337"/>
      <c r="J3" s="337"/>
      <c r="K3" s="338" t="s">
        <v>36</v>
      </c>
      <c r="L3" s="337"/>
      <c r="M3" s="339"/>
    </row>
    <row r="4" spans="1:13" ht="17.25" thickBot="1">
      <c r="A4" s="53"/>
      <c r="B4" s="54" t="s">
        <v>33</v>
      </c>
      <c r="C4" s="54" t="s">
        <v>37</v>
      </c>
      <c r="D4" s="54" t="s">
        <v>38</v>
      </c>
      <c r="E4" s="54" t="s">
        <v>39</v>
      </c>
      <c r="F4" s="54" t="s">
        <v>37</v>
      </c>
      <c r="G4" s="54" t="s">
        <v>38</v>
      </c>
      <c r="H4" s="54" t="s">
        <v>39</v>
      </c>
      <c r="I4" s="54" t="s">
        <v>37</v>
      </c>
      <c r="J4" s="54" t="s">
        <v>38</v>
      </c>
      <c r="K4" s="55" t="s">
        <v>39</v>
      </c>
      <c r="L4" s="54" t="s">
        <v>37</v>
      </c>
      <c r="M4" s="56" t="s">
        <v>38</v>
      </c>
    </row>
    <row r="5" spans="1:13">
      <c r="A5" s="57" t="s">
        <v>40</v>
      </c>
      <c r="B5" s="45">
        <f>C5+D5</f>
        <v>50305</v>
      </c>
      <c r="C5" s="58">
        <f>F5+I5+L5</f>
        <v>36924</v>
      </c>
      <c r="D5" s="59">
        <f>G5+J5+M5</f>
        <v>13381</v>
      </c>
      <c r="E5" s="45">
        <f>F5+G5</f>
        <v>20025</v>
      </c>
      <c r="F5" s="58">
        <v>10112</v>
      </c>
      <c r="G5" s="59">
        <v>9913</v>
      </c>
      <c r="H5" s="45">
        <f>I5+J5</f>
        <v>24037</v>
      </c>
      <c r="I5" s="58">
        <v>23095</v>
      </c>
      <c r="J5" s="59">
        <v>942</v>
      </c>
      <c r="K5" s="45">
        <f>L5+M5</f>
        <v>6243</v>
      </c>
      <c r="L5" s="58">
        <v>3717</v>
      </c>
      <c r="M5" s="58">
        <v>2526</v>
      </c>
    </row>
    <row r="6" spans="1:13">
      <c r="A6" s="57" t="s">
        <v>41</v>
      </c>
      <c r="B6" s="45">
        <v>72148</v>
      </c>
      <c r="C6" s="58">
        <v>47534</v>
      </c>
      <c r="D6" s="59">
        <v>24614</v>
      </c>
      <c r="E6" s="45">
        <v>40251</v>
      </c>
      <c r="F6" s="58">
        <v>19572</v>
      </c>
      <c r="G6" s="59">
        <v>20679</v>
      </c>
      <c r="H6" s="45">
        <v>24847</v>
      </c>
      <c r="I6" s="58">
        <v>23670</v>
      </c>
      <c r="J6" s="59">
        <v>1177</v>
      </c>
      <c r="K6" s="45">
        <v>7050</v>
      </c>
      <c r="L6" s="58">
        <v>4292</v>
      </c>
      <c r="M6" s="58">
        <v>2758</v>
      </c>
    </row>
    <row r="7" spans="1:13">
      <c r="A7" s="57" t="s">
        <v>42</v>
      </c>
      <c r="B7" s="45">
        <v>76255</v>
      </c>
      <c r="C7" s="58">
        <v>47848</v>
      </c>
      <c r="D7" s="59">
        <v>28407</v>
      </c>
      <c r="E7" s="45">
        <v>45603</v>
      </c>
      <c r="F7" s="58">
        <v>21340</v>
      </c>
      <c r="G7" s="59">
        <v>24263</v>
      </c>
      <c r="H7" s="45">
        <v>23713</v>
      </c>
      <c r="I7" s="58">
        <v>22486</v>
      </c>
      <c r="J7" s="59">
        <v>1227</v>
      </c>
      <c r="K7" s="45">
        <v>6939</v>
      </c>
      <c r="L7" s="58">
        <v>4022</v>
      </c>
      <c r="M7" s="58">
        <v>2917</v>
      </c>
    </row>
    <row r="8" spans="1:13">
      <c r="A8" s="57" t="s">
        <v>43</v>
      </c>
      <c r="B8" s="45">
        <v>78090</v>
      </c>
      <c r="C8" s="58">
        <v>46486</v>
      </c>
      <c r="D8" s="59">
        <v>31604</v>
      </c>
      <c r="E8" s="45">
        <v>48318</v>
      </c>
      <c r="F8" s="58">
        <v>21438</v>
      </c>
      <c r="G8" s="59">
        <v>26880</v>
      </c>
      <c r="H8" s="45">
        <v>22106</v>
      </c>
      <c r="I8" s="58">
        <v>20790</v>
      </c>
      <c r="J8" s="59">
        <v>1316</v>
      </c>
      <c r="K8" s="45">
        <v>7666</v>
      </c>
      <c r="L8" s="58">
        <v>4258</v>
      </c>
      <c r="M8" s="58">
        <v>3408</v>
      </c>
    </row>
    <row r="9" spans="1:13">
      <c r="A9" s="57" t="s">
        <v>44</v>
      </c>
      <c r="B9" s="45">
        <v>76406</v>
      </c>
      <c r="C9" s="58">
        <v>43971</v>
      </c>
      <c r="D9" s="59">
        <v>32435</v>
      </c>
      <c r="E9" s="45">
        <v>48947</v>
      </c>
      <c r="F9" s="58">
        <v>21178</v>
      </c>
      <c r="G9" s="59">
        <v>27769</v>
      </c>
      <c r="H9" s="45">
        <v>19793</v>
      </c>
      <c r="I9" s="58">
        <v>18608</v>
      </c>
      <c r="J9" s="59">
        <v>1185</v>
      </c>
      <c r="K9" s="45">
        <v>7666</v>
      </c>
      <c r="L9" s="58">
        <v>4185</v>
      </c>
      <c r="M9" s="58">
        <v>3481</v>
      </c>
    </row>
    <row r="10" spans="1:13" ht="17.25" thickBot="1">
      <c r="A10" s="57" t="s">
        <v>45</v>
      </c>
      <c r="B10" s="45">
        <v>71877</v>
      </c>
      <c r="C10" s="58">
        <v>40132</v>
      </c>
      <c r="D10" s="59">
        <v>31745</v>
      </c>
      <c r="E10" s="45">
        <v>45710</v>
      </c>
      <c r="F10" s="58">
        <v>18569</v>
      </c>
      <c r="G10" s="59">
        <v>27141</v>
      </c>
      <c r="H10" s="45">
        <v>19037</v>
      </c>
      <c r="I10" s="58">
        <v>17934</v>
      </c>
      <c r="J10" s="59">
        <v>1103</v>
      </c>
      <c r="K10" s="45">
        <v>7130</v>
      </c>
      <c r="L10" s="58">
        <v>3629</v>
      </c>
      <c r="M10" s="58">
        <v>3501</v>
      </c>
    </row>
    <row r="11" spans="1:13">
      <c r="A11" s="13" t="s">
        <v>11</v>
      </c>
      <c r="B11" s="37">
        <v>17923</v>
      </c>
      <c r="C11" s="14">
        <v>9771</v>
      </c>
      <c r="D11" s="60">
        <v>8152</v>
      </c>
      <c r="E11" s="37">
        <v>12130</v>
      </c>
      <c r="F11" s="14">
        <v>5032</v>
      </c>
      <c r="G11" s="60">
        <v>7098</v>
      </c>
      <c r="H11" s="37">
        <v>4178</v>
      </c>
      <c r="I11" s="14">
        <v>3923</v>
      </c>
      <c r="J11" s="60">
        <v>255</v>
      </c>
      <c r="K11" s="37">
        <v>1615</v>
      </c>
      <c r="L11" s="14">
        <v>816</v>
      </c>
      <c r="M11" s="14">
        <v>799</v>
      </c>
    </row>
    <row r="12" spans="1:13">
      <c r="A12" s="15" t="s">
        <v>12</v>
      </c>
      <c r="B12" s="40">
        <v>20601</v>
      </c>
      <c r="C12" s="41">
        <v>11712</v>
      </c>
      <c r="D12" s="41">
        <v>8889</v>
      </c>
      <c r="E12" s="40">
        <v>13177</v>
      </c>
      <c r="F12" s="41">
        <v>5473</v>
      </c>
      <c r="G12" s="41">
        <v>7704</v>
      </c>
      <c r="H12" s="40">
        <v>5506</v>
      </c>
      <c r="I12" s="41">
        <v>5193</v>
      </c>
      <c r="J12" s="42">
        <v>313</v>
      </c>
      <c r="K12" s="40">
        <v>1918</v>
      </c>
      <c r="L12" s="7">
        <v>1046</v>
      </c>
      <c r="M12" s="7">
        <v>872</v>
      </c>
    </row>
    <row r="13" spans="1:13">
      <c r="A13" s="15" t="s">
        <v>13</v>
      </c>
      <c r="B13" s="40">
        <v>18202</v>
      </c>
      <c r="C13" s="41">
        <v>10257</v>
      </c>
      <c r="D13" s="41">
        <v>7945</v>
      </c>
      <c r="E13" s="40">
        <v>11148</v>
      </c>
      <c r="F13" s="41">
        <v>4368</v>
      </c>
      <c r="G13" s="41">
        <v>6780</v>
      </c>
      <c r="H13" s="40">
        <v>5305</v>
      </c>
      <c r="I13" s="41">
        <v>5018</v>
      </c>
      <c r="J13" s="42">
        <v>287</v>
      </c>
      <c r="K13" s="40">
        <v>1749</v>
      </c>
      <c r="L13" s="7">
        <v>871</v>
      </c>
      <c r="M13" s="7">
        <v>878</v>
      </c>
    </row>
    <row r="14" spans="1:13">
      <c r="A14" s="15" t="s">
        <v>14</v>
      </c>
      <c r="B14" s="40">
        <v>15151</v>
      </c>
      <c r="C14" s="41">
        <v>8392</v>
      </c>
      <c r="D14" s="41">
        <v>6759</v>
      </c>
      <c r="E14" s="40">
        <v>9255</v>
      </c>
      <c r="F14" s="41">
        <v>3696</v>
      </c>
      <c r="G14" s="41">
        <v>5559</v>
      </c>
      <c r="H14" s="40">
        <v>4048</v>
      </c>
      <c r="I14" s="41">
        <v>3800</v>
      </c>
      <c r="J14" s="42">
        <v>248</v>
      </c>
      <c r="K14" s="40">
        <v>1848</v>
      </c>
      <c r="L14" s="7">
        <v>896</v>
      </c>
      <c r="M14" s="7">
        <v>952</v>
      </c>
    </row>
    <row r="15" spans="1:13" ht="17.25" thickBot="1">
      <c r="A15" s="61" t="s">
        <v>15</v>
      </c>
      <c r="B15" s="43">
        <f>SUM(B11:B14)</f>
        <v>71877</v>
      </c>
      <c r="C15" s="44">
        <f t="shared" ref="C15:M15" si="0">SUM(C11:C14)</f>
        <v>40132</v>
      </c>
      <c r="D15" s="44">
        <f t="shared" si="0"/>
        <v>31745</v>
      </c>
      <c r="E15" s="43">
        <f t="shared" si="0"/>
        <v>45710</v>
      </c>
      <c r="F15" s="44">
        <f t="shared" si="0"/>
        <v>18569</v>
      </c>
      <c r="G15" s="44">
        <f t="shared" si="0"/>
        <v>27141</v>
      </c>
      <c r="H15" s="43">
        <f t="shared" si="0"/>
        <v>19037</v>
      </c>
      <c r="I15" s="44">
        <f t="shared" si="0"/>
        <v>17934</v>
      </c>
      <c r="J15" s="44">
        <f t="shared" si="0"/>
        <v>1103</v>
      </c>
      <c r="K15" s="43">
        <f t="shared" si="0"/>
        <v>7130</v>
      </c>
      <c r="L15" s="44">
        <f t="shared" si="0"/>
        <v>3629</v>
      </c>
      <c r="M15" s="44">
        <f t="shared" si="0"/>
        <v>3501</v>
      </c>
    </row>
    <row r="16" spans="1:13">
      <c r="A16" s="19" t="s">
        <v>16</v>
      </c>
      <c r="B16" s="40">
        <v>15604</v>
      </c>
      <c r="C16" s="7">
        <v>8631</v>
      </c>
      <c r="D16" s="7">
        <v>6973</v>
      </c>
      <c r="E16" s="40">
        <v>9806</v>
      </c>
      <c r="F16" s="7">
        <v>3934</v>
      </c>
      <c r="G16" s="7">
        <v>5872</v>
      </c>
      <c r="H16" s="40">
        <v>3947</v>
      </c>
      <c r="I16" s="7">
        <v>3706</v>
      </c>
      <c r="J16" s="7">
        <v>241</v>
      </c>
      <c r="K16" s="40">
        <v>1851</v>
      </c>
      <c r="L16" s="7">
        <v>991</v>
      </c>
      <c r="M16" s="7">
        <v>860</v>
      </c>
    </row>
    <row r="17" spans="1:13">
      <c r="A17" s="19" t="s">
        <v>46</v>
      </c>
      <c r="B17" s="40">
        <v>15434</v>
      </c>
      <c r="C17" s="7">
        <v>9096</v>
      </c>
      <c r="D17" s="7">
        <v>6338</v>
      </c>
      <c r="E17" s="40">
        <v>8464</v>
      </c>
      <c r="F17" s="7">
        <v>3406</v>
      </c>
      <c r="G17" s="7">
        <v>5058</v>
      </c>
      <c r="H17" s="40">
        <v>5054</v>
      </c>
      <c r="I17" s="7">
        <v>4725</v>
      </c>
      <c r="J17" s="7">
        <v>329</v>
      </c>
      <c r="K17" s="40">
        <v>1916</v>
      </c>
      <c r="L17" s="7">
        <v>965</v>
      </c>
      <c r="M17" s="7">
        <v>951</v>
      </c>
    </row>
    <row r="18" spans="1:13">
      <c r="A18" s="19" t="s">
        <v>47</v>
      </c>
      <c r="B18" s="40">
        <v>15612</v>
      </c>
      <c r="C18" s="7">
        <v>9197</v>
      </c>
      <c r="D18" s="7">
        <v>6415</v>
      </c>
      <c r="E18" s="40">
        <v>8828</v>
      </c>
      <c r="F18" s="7">
        <v>3590</v>
      </c>
      <c r="G18" s="7">
        <v>5238</v>
      </c>
      <c r="H18" s="40">
        <v>4986</v>
      </c>
      <c r="I18" s="7">
        <v>4649</v>
      </c>
      <c r="J18" s="7">
        <v>337</v>
      </c>
      <c r="K18" s="40">
        <v>1798</v>
      </c>
      <c r="L18" s="7">
        <v>958</v>
      </c>
      <c r="M18" s="7">
        <v>840</v>
      </c>
    </row>
    <row r="19" spans="1:13">
      <c r="A19" s="19" t="s">
        <v>48</v>
      </c>
      <c r="B19" s="40">
        <v>15543</v>
      </c>
      <c r="C19" s="7">
        <v>8900</v>
      </c>
      <c r="D19" s="7">
        <v>6643</v>
      </c>
      <c r="E19" s="40">
        <v>9049</v>
      </c>
      <c r="F19" s="7">
        <v>3721</v>
      </c>
      <c r="G19" s="7">
        <v>5328</v>
      </c>
      <c r="H19" s="40">
        <v>4572</v>
      </c>
      <c r="I19" s="7">
        <v>4190</v>
      </c>
      <c r="J19" s="7">
        <v>382</v>
      </c>
      <c r="K19" s="40">
        <v>1922</v>
      </c>
      <c r="L19" s="7">
        <v>989</v>
      </c>
      <c r="M19" s="7">
        <v>933</v>
      </c>
    </row>
    <row r="20" spans="1:13" ht="17.25" thickBot="1">
      <c r="A20" s="62" t="s">
        <v>20</v>
      </c>
      <c r="B20" s="43">
        <f>SUM(B16:B19)</f>
        <v>62193</v>
      </c>
      <c r="C20" s="44">
        <f t="shared" ref="C20:M20" si="1">SUM(C16:C19)</f>
        <v>35824</v>
      </c>
      <c r="D20" s="44">
        <f t="shared" si="1"/>
        <v>26369</v>
      </c>
      <c r="E20" s="43">
        <f t="shared" si="1"/>
        <v>36147</v>
      </c>
      <c r="F20" s="44">
        <f t="shared" si="1"/>
        <v>14651</v>
      </c>
      <c r="G20" s="44">
        <f t="shared" si="1"/>
        <v>21496</v>
      </c>
      <c r="H20" s="43">
        <f t="shared" si="1"/>
        <v>18559</v>
      </c>
      <c r="I20" s="44">
        <f t="shared" si="1"/>
        <v>17270</v>
      </c>
      <c r="J20" s="44">
        <f t="shared" si="1"/>
        <v>1289</v>
      </c>
      <c r="K20" s="43">
        <f t="shared" si="1"/>
        <v>7487</v>
      </c>
      <c r="L20" s="44">
        <f t="shared" si="1"/>
        <v>3903</v>
      </c>
      <c r="M20" s="44">
        <f t="shared" si="1"/>
        <v>3584</v>
      </c>
    </row>
    <row r="21" spans="1:13" ht="24.75" thickBot="1">
      <c r="A21" s="25" t="s">
        <v>31</v>
      </c>
      <c r="B21" s="63">
        <f>(B19/B14-1)*100</f>
        <v>2.5872879677909078</v>
      </c>
      <c r="C21" s="63">
        <f t="shared" ref="C21:M21" si="2">(C19/C14-1)*100</f>
        <v>6.0533841754051521</v>
      </c>
      <c r="D21" s="63">
        <f t="shared" si="2"/>
        <v>-1.7162302115697581</v>
      </c>
      <c r="E21" s="64">
        <f t="shared" si="2"/>
        <v>-2.2258238789843343</v>
      </c>
      <c r="F21" s="63">
        <f t="shared" si="2"/>
        <v>0.67640692640693612</v>
      </c>
      <c r="G21" s="63">
        <f t="shared" si="2"/>
        <v>-4.1554236373448461</v>
      </c>
      <c r="H21" s="64">
        <f t="shared" si="2"/>
        <v>12.944664031620556</v>
      </c>
      <c r="I21" s="63">
        <f t="shared" si="2"/>
        <v>10.263157894736841</v>
      </c>
      <c r="J21" s="63">
        <f t="shared" si="2"/>
        <v>54.032258064516128</v>
      </c>
      <c r="K21" s="64">
        <f t="shared" si="2"/>
        <v>4.0043290043290103</v>
      </c>
      <c r="L21" s="63">
        <f t="shared" si="2"/>
        <v>10.379464285714279</v>
      </c>
      <c r="M21" s="63">
        <f t="shared" si="2"/>
        <v>-1.9957983193277351</v>
      </c>
    </row>
    <row r="22" spans="1:13" ht="36.75" thickBot="1">
      <c r="A22" s="25" t="s">
        <v>22</v>
      </c>
      <c r="B22" s="65">
        <f t="shared" ref="B22:M22" si="3">(B20/B15-1)*100</f>
        <v>-13.47301640302183</v>
      </c>
      <c r="C22" s="63">
        <f t="shared" si="3"/>
        <v>-10.734575899531551</v>
      </c>
      <c r="D22" s="63">
        <f t="shared" si="3"/>
        <v>-16.934950385887536</v>
      </c>
      <c r="E22" s="65">
        <f t="shared" si="3"/>
        <v>-20.921023845985566</v>
      </c>
      <c r="F22" s="63">
        <f t="shared" si="3"/>
        <v>-21.099682266142494</v>
      </c>
      <c r="G22" s="63">
        <f t="shared" si="3"/>
        <v>-20.798791496260272</v>
      </c>
      <c r="H22" s="65">
        <f t="shared" si="3"/>
        <v>-2.5108998266533566</v>
      </c>
      <c r="I22" s="63">
        <f t="shared" si="3"/>
        <v>-3.7024645923943389</v>
      </c>
      <c r="J22" s="63">
        <f t="shared" si="3"/>
        <v>16.863100634632811</v>
      </c>
      <c r="K22" s="65">
        <f t="shared" si="3"/>
        <v>5.0070126227208966</v>
      </c>
      <c r="L22" s="63">
        <f t="shared" si="3"/>
        <v>7.5502893359052026</v>
      </c>
      <c r="M22" s="63">
        <f t="shared" si="3"/>
        <v>2.370751213938882</v>
      </c>
    </row>
  </sheetData>
  <mergeCells count="5">
    <mergeCell ref="A1:M1"/>
    <mergeCell ref="B3:D3"/>
    <mergeCell ref="E3:G3"/>
    <mergeCell ref="H3:J3"/>
    <mergeCell ref="K3:M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59" orientation="portrait" horizontalDpi="1200" verticalDpi="1200" r:id="rId1"/>
  <headerFooter>
    <oddFooter>第 &amp;P 頁</oddFooter>
  </headerFooter>
  <colBreaks count="1" manualBreakCount="1">
    <brk id="13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2"/>
  <sheetViews>
    <sheetView view="pageBreakPreview" zoomScale="130" zoomScaleNormal="100" zoomScaleSheetLayoutView="130" workbookViewId="0">
      <pane xSplit="1" ySplit="4" topLeftCell="B11" activePane="bottomRight" state="frozen"/>
      <selection pane="topRight" activeCell="B1" sqref="B1"/>
      <selection pane="bottomLeft" activeCell="A5" sqref="A5"/>
      <selection pane="bottomRight" activeCell="H9" sqref="H9"/>
    </sheetView>
  </sheetViews>
  <sheetFormatPr defaultRowHeight="16.5"/>
  <cols>
    <col min="1" max="1" width="15.25" customWidth="1"/>
    <col min="2" max="5" width="12.375" customWidth="1"/>
  </cols>
  <sheetData>
    <row r="1" spans="1:5" ht="18">
      <c r="A1" s="340" t="s">
        <v>49</v>
      </c>
      <c r="B1" s="340"/>
      <c r="C1" s="340"/>
      <c r="D1" s="340"/>
      <c r="E1" s="340"/>
    </row>
    <row r="2" spans="1:5" ht="17.25" thickBot="1">
      <c r="A2" s="66"/>
      <c r="B2" s="67" t="s">
        <v>50</v>
      </c>
      <c r="C2" s="67" t="s">
        <v>51</v>
      </c>
      <c r="D2" s="67"/>
      <c r="E2" s="68" t="s">
        <v>52</v>
      </c>
    </row>
    <row r="3" spans="1:5" ht="17.25" thickBot="1">
      <c r="A3" s="341"/>
      <c r="B3" s="342" t="s">
        <v>5</v>
      </c>
      <c r="C3" s="343"/>
      <c r="D3" s="344"/>
      <c r="E3" s="344"/>
    </row>
    <row r="4" spans="1:5" ht="17.25" thickBot="1">
      <c r="A4" s="341"/>
      <c r="B4" s="69" t="s">
        <v>33</v>
      </c>
      <c r="C4" s="69" t="s">
        <v>53</v>
      </c>
      <c r="D4" s="70" t="s">
        <v>54</v>
      </c>
      <c r="E4" s="70" t="s">
        <v>55</v>
      </c>
    </row>
    <row r="5" spans="1:5">
      <c r="A5" s="33">
        <v>2011</v>
      </c>
      <c r="B5" s="330">
        <v>954</v>
      </c>
      <c r="C5" s="35">
        <v>480</v>
      </c>
      <c r="D5" s="51" t="s">
        <v>56</v>
      </c>
      <c r="E5" s="35">
        <v>474</v>
      </c>
    </row>
    <row r="6" spans="1:5">
      <c r="A6" s="33">
        <v>2013</v>
      </c>
      <c r="B6" s="34">
        <v>879</v>
      </c>
      <c r="C6" s="35">
        <v>429</v>
      </c>
      <c r="D6" s="71">
        <v>113</v>
      </c>
      <c r="E6" s="35">
        <v>337</v>
      </c>
    </row>
    <row r="7" spans="1:5">
      <c r="A7" s="33">
        <v>2014</v>
      </c>
      <c r="B7" s="34">
        <v>834</v>
      </c>
      <c r="C7" s="35">
        <v>365</v>
      </c>
      <c r="D7" s="71">
        <v>140</v>
      </c>
      <c r="E7" s="35">
        <v>329</v>
      </c>
    </row>
    <row r="8" spans="1:5">
      <c r="A8" s="33">
        <v>2015</v>
      </c>
      <c r="B8" s="34">
        <v>656</v>
      </c>
      <c r="C8" s="35">
        <v>298</v>
      </c>
      <c r="D8" s="71">
        <v>103</v>
      </c>
      <c r="E8" s="35">
        <v>255</v>
      </c>
    </row>
    <row r="9" spans="1:5">
      <c r="A9" s="33">
        <v>2016</v>
      </c>
      <c r="B9" s="34">
        <v>677</v>
      </c>
      <c r="C9" s="35">
        <v>277</v>
      </c>
      <c r="D9" s="71">
        <v>100</v>
      </c>
      <c r="E9" s="35">
        <v>300</v>
      </c>
    </row>
    <row r="10" spans="1:5" ht="17.25" thickBot="1">
      <c r="A10" s="33">
        <v>2017</v>
      </c>
      <c r="B10" s="72">
        <v>688</v>
      </c>
      <c r="C10" s="35">
        <v>310</v>
      </c>
      <c r="D10" s="71">
        <v>91</v>
      </c>
      <c r="E10" s="35">
        <v>287</v>
      </c>
    </row>
    <row r="11" spans="1:5">
      <c r="A11" s="13" t="s">
        <v>11</v>
      </c>
      <c r="B11" s="73">
        <v>160</v>
      </c>
      <c r="C11" s="14">
        <v>75</v>
      </c>
      <c r="D11" s="14">
        <v>15</v>
      </c>
      <c r="E11" s="14">
        <v>70</v>
      </c>
    </row>
    <row r="12" spans="1:5">
      <c r="A12" s="15" t="s">
        <v>12</v>
      </c>
      <c r="B12" s="45">
        <v>170</v>
      </c>
      <c r="C12" s="7">
        <v>83</v>
      </c>
      <c r="D12" s="7">
        <v>23</v>
      </c>
      <c r="E12" s="7">
        <v>64</v>
      </c>
    </row>
    <row r="13" spans="1:5">
      <c r="A13" s="15" t="s">
        <v>13</v>
      </c>
      <c r="B13" s="45">
        <v>187</v>
      </c>
      <c r="C13" s="7">
        <v>74</v>
      </c>
      <c r="D13" s="7">
        <v>29</v>
      </c>
      <c r="E13" s="7">
        <v>84</v>
      </c>
    </row>
    <row r="14" spans="1:5">
      <c r="A14" s="19" t="s">
        <v>14</v>
      </c>
      <c r="B14" s="45">
        <v>171</v>
      </c>
      <c r="C14" s="7">
        <v>78</v>
      </c>
      <c r="D14" s="7">
        <v>24</v>
      </c>
      <c r="E14" s="7">
        <v>69</v>
      </c>
    </row>
    <row r="15" spans="1:5" ht="17.25" thickBot="1">
      <c r="A15" s="22" t="s">
        <v>15</v>
      </c>
      <c r="B15" s="43">
        <f>SUM(B11:B14)</f>
        <v>688</v>
      </c>
      <c r="C15" s="44">
        <f>SUM(C11:C14)</f>
        <v>310</v>
      </c>
      <c r="D15" s="44">
        <f>SUM(D11:D14)</f>
        <v>91</v>
      </c>
      <c r="E15" s="44">
        <f>SUM(E11:E14)</f>
        <v>287</v>
      </c>
    </row>
    <row r="16" spans="1:5">
      <c r="A16" s="19" t="s">
        <v>16</v>
      </c>
      <c r="B16" s="45">
        <v>128</v>
      </c>
      <c r="C16" s="7">
        <v>56</v>
      </c>
      <c r="D16" s="7">
        <v>22</v>
      </c>
      <c r="E16" s="7">
        <v>50</v>
      </c>
    </row>
    <row r="17" spans="1:5">
      <c r="A17" s="19" t="s">
        <v>46</v>
      </c>
      <c r="B17" s="74">
        <v>145</v>
      </c>
      <c r="C17" s="75">
        <v>63</v>
      </c>
      <c r="D17" s="75">
        <v>25</v>
      </c>
      <c r="E17" s="75">
        <v>57</v>
      </c>
    </row>
    <row r="18" spans="1:5">
      <c r="A18" s="19" t="s">
        <v>47</v>
      </c>
      <c r="B18" s="74">
        <v>143</v>
      </c>
      <c r="C18" s="75">
        <v>79</v>
      </c>
      <c r="D18" s="75">
        <v>15</v>
      </c>
      <c r="E18" s="75">
        <v>49</v>
      </c>
    </row>
    <row r="19" spans="1:5">
      <c r="A19" s="19" t="s">
        <v>48</v>
      </c>
      <c r="B19" s="74">
        <v>169</v>
      </c>
      <c r="C19" s="75">
        <v>68</v>
      </c>
      <c r="D19" s="75">
        <v>24</v>
      </c>
      <c r="E19" s="75">
        <v>77</v>
      </c>
    </row>
    <row r="20" spans="1:5" ht="17.25" thickBot="1">
      <c r="A20" s="16" t="s">
        <v>20</v>
      </c>
      <c r="B20" s="23">
        <f>SUM(B16:B19)</f>
        <v>585</v>
      </c>
      <c r="C20" s="24">
        <f>SUM(C16:C19)</f>
        <v>266</v>
      </c>
      <c r="D20" s="24">
        <f>SUM(D16:D19)</f>
        <v>86</v>
      </c>
      <c r="E20" s="24">
        <f>SUM(E16:E19)</f>
        <v>233</v>
      </c>
    </row>
    <row r="21" spans="1:5" ht="24.75" thickBot="1">
      <c r="A21" s="25" t="s">
        <v>31</v>
      </c>
      <c r="B21" s="76">
        <f t="shared" ref="B21:E22" si="0">(B19/B14-1)*100</f>
        <v>-1.1695906432748537</v>
      </c>
      <c r="C21" s="76">
        <f t="shared" si="0"/>
        <v>-12.820512820512819</v>
      </c>
      <c r="D21" s="76">
        <f t="shared" si="0"/>
        <v>0</v>
      </c>
      <c r="E21" s="76">
        <f t="shared" si="0"/>
        <v>11.594202898550732</v>
      </c>
    </row>
    <row r="22" spans="1:5" ht="36.75" thickBot="1">
      <c r="A22" s="25" t="s">
        <v>22</v>
      </c>
      <c r="B22" s="76">
        <f t="shared" si="0"/>
        <v>-14.970930232558144</v>
      </c>
      <c r="C22" s="76">
        <f t="shared" si="0"/>
        <v>-14.193548387096778</v>
      </c>
      <c r="D22" s="76">
        <f t="shared" si="0"/>
        <v>-5.4945054945054972</v>
      </c>
      <c r="E22" s="76">
        <f t="shared" si="0"/>
        <v>-18.815331010452962</v>
      </c>
    </row>
  </sheetData>
  <mergeCells count="3">
    <mergeCell ref="A1:E1"/>
    <mergeCell ref="A3:A4"/>
    <mergeCell ref="B3:E3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第 &amp;P 頁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RowHeight="16.5"/>
  <cols>
    <col min="1" max="1" width="20.875" customWidth="1"/>
    <col min="2" max="7" width="12.5" customWidth="1"/>
  </cols>
  <sheetData>
    <row r="1" spans="1:7" ht="18">
      <c r="A1" s="340" t="s">
        <v>57</v>
      </c>
      <c r="B1" s="345"/>
      <c r="C1" s="345"/>
      <c r="D1" s="345"/>
      <c r="E1" s="345"/>
      <c r="F1" s="345"/>
      <c r="G1" s="345"/>
    </row>
    <row r="2" spans="1:7" ht="17.25" thickBot="1">
      <c r="A2" s="77"/>
      <c r="B2" s="78" t="s">
        <v>58</v>
      </c>
      <c r="C2" s="78" t="s">
        <v>59</v>
      </c>
      <c r="D2" s="78" t="s">
        <v>60</v>
      </c>
      <c r="E2" s="79"/>
      <c r="F2" s="78" t="s">
        <v>61</v>
      </c>
      <c r="G2" s="79"/>
    </row>
    <row r="3" spans="1:7" ht="17.25" thickBot="1">
      <c r="A3" s="346"/>
      <c r="B3" s="347" t="s">
        <v>33</v>
      </c>
      <c r="C3" s="347"/>
      <c r="D3" s="347" t="s">
        <v>62</v>
      </c>
      <c r="E3" s="347"/>
      <c r="F3" s="347" t="s">
        <v>63</v>
      </c>
      <c r="G3" s="348"/>
    </row>
    <row r="4" spans="1:7" ht="26.25" thickBot="1">
      <c r="A4" s="346"/>
      <c r="B4" s="80" t="s">
        <v>64</v>
      </c>
      <c r="C4" s="81" t="s">
        <v>65</v>
      </c>
      <c r="D4" s="80" t="s">
        <v>64</v>
      </c>
      <c r="E4" s="81" t="s">
        <v>65</v>
      </c>
      <c r="F4" s="80" t="s">
        <v>64</v>
      </c>
      <c r="G4" s="82" t="s">
        <v>65</v>
      </c>
    </row>
    <row r="5" spans="1:7">
      <c r="A5" s="33">
        <v>2011</v>
      </c>
      <c r="B5" s="34">
        <v>513</v>
      </c>
      <c r="C5" s="36">
        <v>79</v>
      </c>
      <c r="D5" s="34">
        <v>378</v>
      </c>
      <c r="E5" s="36">
        <v>28</v>
      </c>
      <c r="F5" s="35">
        <v>135</v>
      </c>
      <c r="G5" s="35">
        <v>51</v>
      </c>
    </row>
    <row r="6" spans="1:7">
      <c r="A6" s="33">
        <v>2013</v>
      </c>
      <c r="B6" s="34">
        <v>577</v>
      </c>
      <c r="C6" s="36">
        <v>67</v>
      </c>
      <c r="D6" s="34">
        <v>444</v>
      </c>
      <c r="E6" s="36">
        <v>39</v>
      </c>
      <c r="F6" s="35">
        <v>133</v>
      </c>
      <c r="G6" s="35">
        <v>28</v>
      </c>
    </row>
    <row r="7" spans="1:7">
      <c r="A7" s="33">
        <v>2014</v>
      </c>
      <c r="B7" s="34">
        <v>548</v>
      </c>
      <c r="C7" s="36">
        <v>35</v>
      </c>
      <c r="D7" s="34">
        <v>426</v>
      </c>
      <c r="E7" s="36">
        <v>22</v>
      </c>
      <c r="F7" s="35">
        <v>122</v>
      </c>
      <c r="G7" s="35">
        <v>13</v>
      </c>
    </row>
    <row r="8" spans="1:7">
      <c r="A8" s="33">
        <v>2015</v>
      </c>
      <c r="B8" s="34">
        <v>494</v>
      </c>
      <c r="C8" s="36">
        <v>51</v>
      </c>
      <c r="D8" s="34">
        <v>367</v>
      </c>
      <c r="E8" s="36">
        <v>19</v>
      </c>
      <c r="F8" s="35">
        <v>127</v>
      </c>
      <c r="G8" s="35">
        <v>32</v>
      </c>
    </row>
    <row r="9" spans="1:7">
      <c r="A9" s="33">
        <v>2016</v>
      </c>
      <c r="B9" s="34">
        <v>417</v>
      </c>
      <c r="C9" s="36">
        <v>44</v>
      </c>
      <c r="D9" s="34">
        <v>313</v>
      </c>
      <c r="E9" s="36">
        <v>16</v>
      </c>
      <c r="F9" s="35">
        <v>104</v>
      </c>
      <c r="G9" s="35">
        <v>28</v>
      </c>
    </row>
    <row r="10" spans="1:7" ht="17.25" thickBot="1">
      <c r="A10" s="33">
        <v>2017</v>
      </c>
      <c r="B10" s="34">
        <v>391</v>
      </c>
      <c r="C10" s="36">
        <v>41</v>
      </c>
      <c r="D10" s="34">
        <v>288</v>
      </c>
      <c r="E10" s="36">
        <v>14</v>
      </c>
      <c r="F10" s="35">
        <v>103</v>
      </c>
      <c r="G10" s="35">
        <v>27</v>
      </c>
    </row>
    <row r="11" spans="1:7">
      <c r="A11" s="13" t="s">
        <v>11</v>
      </c>
      <c r="B11" s="73">
        <v>88</v>
      </c>
      <c r="C11" s="60">
        <v>7</v>
      </c>
      <c r="D11" s="73">
        <v>65</v>
      </c>
      <c r="E11" s="60">
        <v>3</v>
      </c>
      <c r="F11" s="73">
        <v>23</v>
      </c>
      <c r="G11" s="14">
        <v>4</v>
      </c>
    </row>
    <row r="12" spans="1:7">
      <c r="A12" s="15" t="s">
        <v>12</v>
      </c>
      <c r="B12" s="45">
        <v>90</v>
      </c>
      <c r="C12" s="7">
        <v>14</v>
      </c>
      <c r="D12" s="45">
        <v>63</v>
      </c>
      <c r="E12" s="83">
        <v>6</v>
      </c>
      <c r="F12" s="45">
        <v>27</v>
      </c>
      <c r="G12" s="7">
        <v>8</v>
      </c>
    </row>
    <row r="13" spans="1:7">
      <c r="A13" s="15" t="s">
        <v>13</v>
      </c>
      <c r="B13" s="45">
        <v>95</v>
      </c>
      <c r="C13" s="7">
        <v>10</v>
      </c>
      <c r="D13" s="45">
        <v>72</v>
      </c>
      <c r="E13" s="83">
        <v>3</v>
      </c>
      <c r="F13" s="45">
        <v>23</v>
      </c>
      <c r="G13" s="7">
        <v>7</v>
      </c>
    </row>
    <row r="14" spans="1:7">
      <c r="A14" s="15" t="s">
        <v>14</v>
      </c>
      <c r="B14" s="45">
        <v>118</v>
      </c>
      <c r="C14" s="7">
        <v>10</v>
      </c>
      <c r="D14" s="45">
        <v>88</v>
      </c>
      <c r="E14" s="83">
        <v>2</v>
      </c>
      <c r="F14" s="45">
        <v>30</v>
      </c>
      <c r="G14" s="7">
        <v>8</v>
      </c>
    </row>
    <row r="15" spans="1:7" ht="17.25" thickBot="1">
      <c r="A15" s="22" t="s">
        <v>15</v>
      </c>
      <c r="B15" s="23">
        <f t="shared" ref="B15:G15" si="0">SUM(B11:B14)</f>
        <v>391</v>
      </c>
      <c r="C15" s="24">
        <f t="shared" si="0"/>
        <v>41</v>
      </c>
      <c r="D15" s="23">
        <f t="shared" si="0"/>
        <v>288</v>
      </c>
      <c r="E15" s="24">
        <f t="shared" si="0"/>
        <v>14</v>
      </c>
      <c r="F15" s="23">
        <f t="shared" si="0"/>
        <v>103</v>
      </c>
      <c r="G15" s="24">
        <f t="shared" si="0"/>
        <v>27</v>
      </c>
    </row>
    <row r="16" spans="1:7">
      <c r="A16" s="13" t="s">
        <v>16</v>
      </c>
      <c r="B16" s="73">
        <v>88</v>
      </c>
      <c r="C16" s="83">
        <v>8</v>
      </c>
      <c r="D16" s="45">
        <v>60</v>
      </c>
      <c r="E16" s="83">
        <v>4</v>
      </c>
      <c r="F16" s="45">
        <v>28</v>
      </c>
      <c r="G16" s="14">
        <v>4</v>
      </c>
    </row>
    <row r="17" spans="1:7">
      <c r="A17" s="19" t="s">
        <v>46</v>
      </c>
      <c r="B17" s="45">
        <v>88</v>
      </c>
      <c r="C17" s="7">
        <v>10</v>
      </c>
      <c r="D17" s="45">
        <v>60</v>
      </c>
      <c r="E17" s="7">
        <v>4</v>
      </c>
      <c r="F17" s="45">
        <v>28</v>
      </c>
      <c r="G17" s="7">
        <v>5</v>
      </c>
    </row>
    <row r="18" spans="1:7">
      <c r="A18" s="19" t="s">
        <v>47</v>
      </c>
      <c r="B18" s="45">
        <v>85</v>
      </c>
      <c r="C18" s="7">
        <v>12</v>
      </c>
      <c r="D18" s="45">
        <v>66</v>
      </c>
      <c r="E18" s="7">
        <v>3</v>
      </c>
      <c r="F18" s="45">
        <v>19</v>
      </c>
      <c r="G18" s="7">
        <v>9</v>
      </c>
    </row>
    <row r="19" spans="1:7">
      <c r="A19" s="19" t="s">
        <v>48</v>
      </c>
      <c r="B19" s="45">
        <v>116</v>
      </c>
      <c r="C19" s="7">
        <v>13</v>
      </c>
      <c r="D19" s="45">
        <v>88</v>
      </c>
      <c r="E19" s="7">
        <v>3</v>
      </c>
      <c r="F19" s="45">
        <v>28</v>
      </c>
      <c r="G19" s="7">
        <v>10</v>
      </c>
    </row>
    <row r="20" spans="1:7" ht="17.25" thickBot="1">
      <c r="A20" s="22" t="s">
        <v>20</v>
      </c>
      <c r="B20" s="84">
        <f t="shared" ref="B20:G20" si="1">SUM(B16:B19)</f>
        <v>377</v>
      </c>
      <c r="C20" s="24">
        <f t="shared" si="1"/>
        <v>43</v>
      </c>
      <c r="D20" s="23">
        <f t="shared" si="1"/>
        <v>274</v>
      </c>
      <c r="E20" s="24">
        <f t="shared" si="1"/>
        <v>14</v>
      </c>
      <c r="F20" s="23">
        <f t="shared" si="1"/>
        <v>103</v>
      </c>
      <c r="G20" s="24">
        <f t="shared" si="1"/>
        <v>28</v>
      </c>
    </row>
    <row r="21" spans="1:7" ht="24.75" thickBot="1">
      <c r="A21" s="25" t="s">
        <v>31</v>
      </c>
      <c r="B21" s="85">
        <f t="shared" ref="B21:G22" si="2">(B19/B14-1)*100</f>
        <v>-1.6949152542372836</v>
      </c>
      <c r="C21" s="76">
        <f t="shared" si="2"/>
        <v>30.000000000000004</v>
      </c>
      <c r="D21" s="85">
        <f t="shared" si="2"/>
        <v>0</v>
      </c>
      <c r="E21" s="76">
        <f t="shared" si="2"/>
        <v>50</v>
      </c>
      <c r="F21" s="85">
        <f t="shared" si="2"/>
        <v>-6.6666666666666652</v>
      </c>
      <c r="G21" s="76">
        <f t="shared" si="2"/>
        <v>25</v>
      </c>
    </row>
    <row r="22" spans="1:7" ht="24.75" thickBot="1">
      <c r="A22" s="25" t="s">
        <v>22</v>
      </c>
      <c r="B22" s="85">
        <f t="shared" si="2"/>
        <v>-3.5805626598465423</v>
      </c>
      <c r="C22" s="76">
        <f t="shared" si="2"/>
        <v>4.8780487804878092</v>
      </c>
      <c r="D22" s="85">
        <f t="shared" si="2"/>
        <v>-4.861111111111116</v>
      </c>
      <c r="E22" s="76">
        <f t="shared" si="2"/>
        <v>0</v>
      </c>
      <c r="F22" s="85">
        <f t="shared" si="2"/>
        <v>0</v>
      </c>
      <c r="G22" s="76">
        <f t="shared" si="2"/>
        <v>3.7037037037036979</v>
      </c>
    </row>
  </sheetData>
  <mergeCells count="5">
    <mergeCell ref="A1:G1"/>
    <mergeCell ref="A3:A4"/>
    <mergeCell ref="B3:C3"/>
    <mergeCell ref="D3:E3"/>
    <mergeCell ref="F3:G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91" orientation="portrait" horizontalDpi="1200" verticalDpi="1200" r:id="rId1"/>
  <headerFooter>
    <oddFooter>第 &amp;P 頁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view="pageBreakPreview" zoomScaleNormal="100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3" sqref="B3:B4"/>
    </sheetView>
  </sheetViews>
  <sheetFormatPr defaultRowHeight="16.5"/>
  <cols>
    <col min="2" max="2" width="22.5" customWidth="1"/>
  </cols>
  <sheetData>
    <row r="1" spans="1:8" ht="19.5">
      <c r="A1" s="349" t="s">
        <v>66</v>
      </c>
      <c r="B1" s="350"/>
      <c r="C1" s="350"/>
      <c r="D1" s="350"/>
      <c r="E1" s="350"/>
      <c r="F1" s="350"/>
      <c r="G1" s="350"/>
      <c r="H1" s="350"/>
    </row>
    <row r="2" spans="1:8" ht="17.25" thickBot="1">
      <c r="A2" s="86"/>
      <c r="B2" s="86"/>
      <c r="C2" s="86"/>
      <c r="D2" s="86"/>
      <c r="E2" s="87"/>
      <c r="F2" s="86"/>
      <c r="G2" s="86"/>
      <c r="H2" s="86"/>
    </row>
    <row r="3" spans="1:8" ht="18.75" thickBot="1">
      <c r="A3" s="351" t="s">
        <v>67</v>
      </c>
      <c r="B3" s="353" t="s">
        <v>68</v>
      </c>
      <c r="C3" s="355" t="s">
        <v>69</v>
      </c>
      <c r="D3" s="356"/>
      <c r="E3" s="357"/>
      <c r="F3" s="358" t="s">
        <v>70</v>
      </c>
      <c r="G3" s="359"/>
      <c r="H3" s="359"/>
    </row>
    <row r="4" spans="1:8" ht="34.5" thickBot="1">
      <c r="A4" s="352"/>
      <c r="B4" s="354"/>
      <c r="C4" s="88">
        <v>2018</v>
      </c>
      <c r="D4" s="88">
        <v>2017</v>
      </c>
      <c r="E4" s="331" t="s">
        <v>71</v>
      </c>
      <c r="F4" s="88">
        <v>2018</v>
      </c>
      <c r="G4" s="88">
        <v>2017</v>
      </c>
      <c r="H4" s="331" t="s">
        <v>71</v>
      </c>
    </row>
    <row r="5" spans="1:8" ht="34.5" customHeight="1">
      <c r="A5" s="89">
        <v>1</v>
      </c>
      <c r="B5" s="90" t="s">
        <v>72</v>
      </c>
      <c r="C5" s="91">
        <v>3240</v>
      </c>
      <c r="D5" s="91">
        <v>3047</v>
      </c>
      <c r="E5" s="92">
        <f t="shared" ref="E5:E13" si="0">(C5-D5)/D5*100</f>
        <v>6.3340991138825071</v>
      </c>
      <c r="F5" s="93">
        <v>12871</v>
      </c>
      <c r="G5" s="93">
        <v>12497</v>
      </c>
      <c r="H5" s="94">
        <f t="shared" ref="H5:H13" si="1">(F5-G5)/G5*100</f>
        <v>2.9927182523805715</v>
      </c>
    </row>
    <row r="6" spans="1:8" ht="34.5" customHeight="1">
      <c r="A6" s="95">
        <v>2</v>
      </c>
      <c r="B6" s="96" t="s">
        <v>73</v>
      </c>
      <c r="C6" s="97">
        <v>1556</v>
      </c>
      <c r="D6" s="97">
        <v>1624</v>
      </c>
      <c r="E6" s="98">
        <f t="shared" si="0"/>
        <v>-4.1871921182266005</v>
      </c>
      <c r="F6" s="99">
        <v>6393</v>
      </c>
      <c r="G6" s="99">
        <v>6408</v>
      </c>
      <c r="H6" s="100">
        <f t="shared" si="1"/>
        <v>-0.23408239700374533</v>
      </c>
    </row>
    <row r="7" spans="1:8" ht="34.5" customHeight="1">
      <c r="A7" s="101">
        <v>3</v>
      </c>
      <c r="B7" s="102" t="s">
        <v>74</v>
      </c>
      <c r="C7" s="103">
        <v>705</v>
      </c>
      <c r="D7" s="103">
        <v>587</v>
      </c>
      <c r="E7" s="104">
        <f t="shared" si="0"/>
        <v>20.102214650766609</v>
      </c>
      <c r="F7" s="105">
        <v>2595</v>
      </c>
      <c r="G7" s="105">
        <v>1888</v>
      </c>
      <c r="H7" s="106">
        <f t="shared" si="1"/>
        <v>37.447033898305079</v>
      </c>
    </row>
    <row r="8" spans="1:8" ht="34.5" customHeight="1">
      <c r="A8" s="95">
        <v>4</v>
      </c>
      <c r="B8" s="96" t="s">
        <v>75</v>
      </c>
      <c r="C8" s="107">
        <v>539</v>
      </c>
      <c r="D8" s="107">
        <v>521</v>
      </c>
      <c r="E8" s="98">
        <f t="shared" si="0"/>
        <v>3.45489443378119</v>
      </c>
      <c r="F8" s="99">
        <v>1766</v>
      </c>
      <c r="G8" s="99">
        <v>1864</v>
      </c>
      <c r="H8" s="108">
        <f t="shared" si="1"/>
        <v>-5.2575107296137338</v>
      </c>
    </row>
    <row r="9" spans="1:8" ht="34.5" customHeight="1">
      <c r="A9" s="101">
        <v>5</v>
      </c>
      <c r="B9" s="102" t="s">
        <v>76</v>
      </c>
      <c r="C9" s="103">
        <v>367</v>
      </c>
      <c r="D9" s="103">
        <v>169</v>
      </c>
      <c r="E9" s="104">
        <f t="shared" si="0"/>
        <v>117.15976331360946</v>
      </c>
      <c r="F9" s="105">
        <v>907</v>
      </c>
      <c r="G9" s="109">
        <v>973</v>
      </c>
      <c r="H9" s="106">
        <f t="shared" si="1"/>
        <v>-6.7831449126413164</v>
      </c>
    </row>
    <row r="10" spans="1:8" ht="34.5" customHeight="1">
      <c r="A10" s="95">
        <v>6</v>
      </c>
      <c r="B10" s="96" t="s">
        <v>77</v>
      </c>
      <c r="C10" s="107">
        <v>327</v>
      </c>
      <c r="D10" s="107">
        <v>300</v>
      </c>
      <c r="E10" s="98">
        <f t="shared" si="0"/>
        <v>9</v>
      </c>
      <c r="F10" s="99">
        <v>1197</v>
      </c>
      <c r="G10" s="99">
        <v>1152</v>
      </c>
      <c r="H10" s="108">
        <f t="shared" si="1"/>
        <v>3.90625</v>
      </c>
    </row>
    <row r="11" spans="1:8" ht="34.5" customHeight="1">
      <c r="A11" s="101">
        <v>7</v>
      </c>
      <c r="B11" s="102" t="s">
        <v>78</v>
      </c>
      <c r="C11" s="103">
        <v>125</v>
      </c>
      <c r="D11" s="103">
        <v>123</v>
      </c>
      <c r="E11" s="104">
        <f t="shared" si="0"/>
        <v>1.6260162601626018</v>
      </c>
      <c r="F11" s="105">
        <v>477</v>
      </c>
      <c r="G11" s="110">
        <v>441</v>
      </c>
      <c r="H11" s="106">
        <f t="shared" si="1"/>
        <v>8.1632653061224492</v>
      </c>
    </row>
    <row r="12" spans="1:8" ht="34.5" customHeight="1">
      <c r="A12" s="95">
        <v>8</v>
      </c>
      <c r="B12" s="96" t="s">
        <v>79</v>
      </c>
      <c r="C12" s="107">
        <v>122</v>
      </c>
      <c r="D12" s="107">
        <v>105</v>
      </c>
      <c r="E12" s="98">
        <f t="shared" si="0"/>
        <v>16.19047619047619</v>
      </c>
      <c r="F12" s="99">
        <v>460</v>
      </c>
      <c r="G12" s="99">
        <v>392</v>
      </c>
      <c r="H12" s="108">
        <f t="shared" si="1"/>
        <v>17.346938775510203</v>
      </c>
    </row>
    <row r="13" spans="1:8" ht="34.5" customHeight="1">
      <c r="A13" s="101">
        <v>9</v>
      </c>
      <c r="B13" s="102" t="s">
        <v>80</v>
      </c>
      <c r="C13" s="103">
        <v>96</v>
      </c>
      <c r="D13" s="103">
        <v>75</v>
      </c>
      <c r="E13" s="104">
        <f t="shared" si="0"/>
        <v>28.000000000000004</v>
      </c>
      <c r="F13" s="105">
        <v>327</v>
      </c>
      <c r="G13" s="111">
        <v>328</v>
      </c>
      <c r="H13" s="112">
        <f t="shared" si="1"/>
        <v>-0.3048780487804878</v>
      </c>
    </row>
    <row r="14" spans="1:8" ht="34.5" customHeight="1" thickBot="1">
      <c r="A14" s="113">
        <v>10</v>
      </c>
      <c r="B14" s="114" t="s">
        <v>81</v>
      </c>
      <c r="C14" s="115">
        <v>93</v>
      </c>
      <c r="D14" s="116">
        <v>75</v>
      </c>
      <c r="E14" s="117">
        <f>(C14-D14)/D14*100</f>
        <v>24</v>
      </c>
      <c r="F14" s="118">
        <v>314</v>
      </c>
      <c r="G14" s="118">
        <v>242</v>
      </c>
      <c r="H14" s="119">
        <f>(F14-G14)/G14*100</f>
        <v>29.75206611570248</v>
      </c>
    </row>
  </sheetData>
  <mergeCells count="5">
    <mergeCell ref="A1:H1"/>
    <mergeCell ref="A3:A4"/>
    <mergeCell ref="B3:B4"/>
    <mergeCell ref="C3:E3"/>
    <mergeCell ref="F3:H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第 &amp;P 頁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view="pageBreakPreview" zoomScale="85" zoomScaleNormal="100" zoomScaleSheetLayoutView="8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3" sqref="B3:B4"/>
    </sheetView>
  </sheetViews>
  <sheetFormatPr defaultRowHeight="16.5"/>
  <cols>
    <col min="2" max="2" width="70.375" customWidth="1"/>
  </cols>
  <sheetData>
    <row r="1" spans="1:8" ht="23.25">
      <c r="A1" s="360" t="s">
        <v>82</v>
      </c>
      <c r="B1" s="360"/>
      <c r="C1" s="360"/>
      <c r="D1" s="360"/>
      <c r="E1" s="360"/>
      <c r="F1" s="360"/>
      <c r="G1" s="360"/>
      <c r="H1" s="360"/>
    </row>
    <row r="2" spans="1:8" ht="17.25" thickBot="1">
      <c r="A2" s="86"/>
      <c r="B2" s="86"/>
      <c r="C2" s="86"/>
      <c r="D2" s="86"/>
      <c r="E2" s="120"/>
      <c r="F2" s="86"/>
      <c r="G2" s="86"/>
      <c r="H2" s="86"/>
    </row>
    <row r="3" spans="1:8" ht="18.75" thickBot="1">
      <c r="A3" s="351" t="s">
        <v>83</v>
      </c>
      <c r="B3" s="353" t="s">
        <v>84</v>
      </c>
      <c r="C3" s="355" t="s">
        <v>85</v>
      </c>
      <c r="D3" s="356"/>
      <c r="E3" s="357"/>
      <c r="F3" s="358" t="s">
        <v>86</v>
      </c>
      <c r="G3" s="359"/>
      <c r="H3" s="359"/>
    </row>
    <row r="4" spans="1:8" ht="39" thickBot="1">
      <c r="A4" s="352"/>
      <c r="B4" s="354"/>
      <c r="C4" s="88">
        <v>2018</v>
      </c>
      <c r="D4" s="88">
        <v>2017</v>
      </c>
      <c r="E4" s="121" t="s">
        <v>87</v>
      </c>
      <c r="F4" s="88">
        <v>2018</v>
      </c>
      <c r="G4" s="88">
        <v>2017</v>
      </c>
      <c r="H4" s="122" t="s">
        <v>87</v>
      </c>
    </row>
    <row r="5" spans="1:8" ht="42" customHeight="1">
      <c r="A5" s="89">
        <v>1</v>
      </c>
      <c r="B5" s="90" t="s">
        <v>88</v>
      </c>
      <c r="C5" s="123">
        <v>296</v>
      </c>
      <c r="D5" s="124">
        <v>383</v>
      </c>
      <c r="E5" s="125">
        <f>(C5/D5-1)*100</f>
        <v>-22.715404699738905</v>
      </c>
      <c r="F5" s="126">
        <v>944</v>
      </c>
      <c r="G5" s="127">
        <v>937</v>
      </c>
      <c r="H5" s="125">
        <f>(F5/G5-1)*100</f>
        <v>0.74706510138740079</v>
      </c>
    </row>
    <row r="6" spans="1:8" ht="42" customHeight="1">
      <c r="A6" s="95">
        <v>2</v>
      </c>
      <c r="B6" s="96" t="s">
        <v>89</v>
      </c>
      <c r="C6" s="128">
        <v>274</v>
      </c>
      <c r="D6" s="128">
        <v>295</v>
      </c>
      <c r="E6" s="129">
        <f>(C6/D6-1)*100</f>
        <v>-7.118644067796609</v>
      </c>
      <c r="F6" s="130">
        <v>426</v>
      </c>
      <c r="G6" s="128">
        <v>436</v>
      </c>
      <c r="H6" s="129">
        <f t="shared" ref="H6:H14" si="0">(F6/G6-1)*100</f>
        <v>-2.2935779816513735</v>
      </c>
    </row>
    <row r="7" spans="1:8" ht="42" customHeight="1">
      <c r="A7" s="101">
        <v>3</v>
      </c>
      <c r="B7" s="102" t="s">
        <v>90</v>
      </c>
      <c r="C7" s="131">
        <v>187</v>
      </c>
      <c r="D7" s="131">
        <v>96</v>
      </c>
      <c r="E7" s="132">
        <f t="shared" ref="E7:E14" si="1">(C7/D7-1)*100</f>
        <v>94.791666666666671</v>
      </c>
      <c r="F7" s="133">
        <v>538</v>
      </c>
      <c r="G7" s="134">
        <v>324</v>
      </c>
      <c r="H7" s="132">
        <f t="shared" si="0"/>
        <v>66.049382716049394</v>
      </c>
    </row>
    <row r="8" spans="1:8" ht="42" customHeight="1">
      <c r="A8" s="95">
        <v>4</v>
      </c>
      <c r="B8" s="96" t="s">
        <v>91</v>
      </c>
      <c r="C8" s="128">
        <v>129</v>
      </c>
      <c r="D8" s="128">
        <v>124</v>
      </c>
      <c r="E8" s="129">
        <f t="shared" si="1"/>
        <v>4.0322580645161255</v>
      </c>
      <c r="F8" s="130">
        <v>180</v>
      </c>
      <c r="G8" s="128">
        <v>160</v>
      </c>
      <c r="H8" s="129">
        <f t="shared" si="0"/>
        <v>12.5</v>
      </c>
    </row>
    <row r="9" spans="1:8" ht="42" customHeight="1">
      <c r="A9" s="101">
        <v>5</v>
      </c>
      <c r="B9" s="102" t="s">
        <v>92</v>
      </c>
      <c r="C9" s="131">
        <v>100</v>
      </c>
      <c r="D9" s="131">
        <v>90</v>
      </c>
      <c r="E9" s="132">
        <f t="shared" si="1"/>
        <v>11.111111111111116</v>
      </c>
      <c r="F9" s="133">
        <v>345</v>
      </c>
      <c r="G9" s="134">
        <v>311</v>
      </c>
      <c r="H9" s="132">
        <f t="shared" si="0"/>
        <v>10.932475884244376</v>
      </c>
    </row>
    <row r="10" spans="1:8" ht="42" customHeight="1">
      <c r="A10" s="95">
        <v>6</v>
      </c>
      <c r="B10" s="96" t="s">
        <v>93</v>
      </c>
      <c r="C10" s="128">
        <v>96</v>
      </c>
      <c r="D10" s="128">
        <v>87</v>
      </c>
      <c r="E10" s="129">
        <f t="shared" si="1"/>
        <v>10.344827586206895</v>
      </c>
      <c r="F10" s="130">
        <v>447</v>
      </c>
      <c r="G10" s="128">
        <v>349</v>
      </c>
      <c r="H10" s="129">
        <f t="shared" si="0"/>
        <v>28.080229226361041</v>
      </c>
    </row>
    <row r="11" spans="1:8" ht="42" customHeight="1">
      <c r="A11" s="101">
        <v>7</v>
      </c>
      <c r="B11" s="102" t="s">
        <v>94</v>
      </c>
      <c r="C11" s="131">
        <v>92</v>
      </c>
      <c r="D11" s="131">
        <v>86</v>
      </c>
      <c r="E11" s="132">
        <f t="shared" si="1"/>
        <v>6.9767441860465018</v>
      </c>
      <c r="F11" s="133">
        <v>101</v>
      </c>
      <c r="G11" s="134">
        <v>108</v>
      </c>
      <c r="H11" s="132">
        <f t="shared" si="0"/>
        <v>-6.4814814814814774</v>
      </c>
    </row>
    <row r="12" spans="1:8" ht="42" customHeight="1">
      <c r="A12" s="95">
        <v>8</v>
      </c>
      <c r="B12" s="96" t="s">
        <v>95</v>
      </c>
      <c r="C12" s="128">
        <v>75</v>
      </c>
      <c r="D12" s="128">
        <v>71</v>
      </c>
      <c r="E12" s="129">
        <f t="shared" si="1"/>
        <v>5.6338028169014009</v>
      </c>
      <c r="F12" s="130">
        <v>168</v>
      </c>
      <c r="G12" s="128">
        <v>170</v>
      </c>
      <c r="H12" s="129">
        <f t="shared" si="0"/>
        <v>-1.1764705882352899</v>
      </c>
    </row>
    <row r="13" spans="1:8" ht="42" customHeight="1">
      <c r="A13" s="101">
        <v>9</v>
      </c>
      <c r="B13" s="102" t="s">
        <v>96</v>
      </c>
      <c r="C13" s="131">
        <v>60</v>
      </c>
      <c r="D13" s="131">
        <v>36</v>
      </c>
      <c r="E13" s="132">
        <f t="shared" si="1"/>
        <v>66.666666666666671</v>
      </c>
      <c r="F13" s="133">
        <v>195</v>
      </c>
      <c r="G13" s="134">
        <v>122</v>
      </c>
      <c r="H13" s="132">
        <f t="shared" si="0"/>
        <v>59.836065573770504</v>
      </c>
    </row>
    <row r="14" spans="1:8" ht="42" customHeight="1" thickBot="1">
      <c r="A14" s="113">
        <v>10</v>
      </c>
      <c r="B14" s="114" t="s">
        <v>97</v>
      </c>
      <c r="C14" s="135">
        <v>56</v>
      </c>
      <c r="D14" s="135">
        <v>81</v>
      </c>
      <c r="E14" s="136">
        <f t="shared" si="1"/>
        <v>-30.864197530864203</v>
      </c>
      <c r="F14" s="137">
        <v>83</v>
      </c>
      <c r="G14" s="135">
        <v>108</v>
      </c>
      <c r="H14" s="138">
        <f t="shared" si="0"/>
        <v>-23.148148148148152</v>
      </c>
    </row>
  </sheetData>
  <mergeCells count="5">
    <mergeCell ref="A1:H1"/>
    <mergeCell ref="A3:A4"/>
    <mergeCell ref="B3:B4"/>
    <mergeCell ref="C3:E3"/>
    <mergeCell ref="F3:H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64" orientation="portrait" horizontalDpi="1200" verticalDpi="1200" r:id="rId1"/>
  <headerFooter>
    <oddFooter>第 &amp;P 頁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view="pageBreakPreview" zoomScaleNormal="115" zoomScaleSheetLayoutView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3" sqref="C3:C4"/>
    </sheetView>
  </sheetViews>
  <sheetFormatPr defaultRowHeight="16.5"/>
  <cols>
    <col min="2" max="2" width="50.75" customWidth="1"/>
    <col min="3" max="3" width="10.625" customWidth="1"/>
  </cols>
  <sheetData>
    <row r="1" spans="1:9" ht="23.25">
      <c r="A1" s="360" t="s">
        <v>98</v>
      </c>
      <c r="B1" s="360"/>
      <c r="C1" s="360"/>
      <c r="D1" s="360"/>
      <c r="E1" s="360"/>
      <c r="F1" s="360"/>
      <c r="G1" s="360"/>
      <c r="H1" s="360"/>
      <c r="I1" s="360"/>
    </row>
    <row r="2" spans="1:9" ht="17.25" thickBot="1">
      <c r="A2" s="86"/>
      <c r="B2" s="86"/>
      <c r="C2" s="86"/>
      <c r="D2" s="86"/>
      <c r="E2" s="86"/>
      <c r="F2" s="120"/>
      <c r="G2" s="86"/>
      <c r="H2" s="86"/>
      <c r="I2" s="86"/>
    </row>
    <row r="3" spans="1:9" ht="18.75" thickBot="1">
      <c r="A3" s="351" t="s">
        <v>67</v>
      </c>
      <c r="B3" s="353" t="s">
        <v>99</v>
      </c>
      <c r="C3" s="386" t="s">
        <v>100</v>
      </c>
      <c r="D3" s="355" t="s">
        <v>69</v>
      </c>
      <c r="E3" s="356"/>
      <c r="F3" s="357"/>
      <c r="G3" s="358" t="s">
        <v>70</v>
      </c>
      <c r="H3" s="359"/>
      <c r="I3" s="359"/>
    </row>
    <row r="4" spans="1:9" ht="39" thickBot="1">
      <c r="A4" s="352"/>
      <c r="B4" s="354"/>
      <c r="C4" s="387"/>
      <c r="D4" s="88">
        <v>2018</v>
      </c>
      <c r="E4" s="88">
        <v>2017</v>
      </c>
      <c r="F4" s="121" t="s">
        <v>71</v>
      </c>
      <c r="G4" s="88">
        <v>2018</v>
      </c>
      <c r="H4" s="88">
        <v>2017</v>
      </c>
      <c r="I4" s="122" t="s">
        <v>71</v>
      </c>
    </row>
    <row r="5" spans="1:9" ht="37.5" customHeight="1">
      <c r="A5" s="139">
        <v>1</v>
      </c>
      <c r="B5" s="140" t="s">
        <v>101</v>
      </c>
      <c r="C5" s="141" t="s">
        <v>102</v>
      </c>
      <c r="D5" s="142">
        <v>254</v>
      </c>
      <c r="E5" s="143">
        <v>115</v>
      </c>
      <c r="F5" s="144">
        <f>(D5/E5-1)*100</f>
        <v>120.86956521739131</v>
      </c>
      <c r="G5" s="145">
        <v>594</v>
      </c>
      <c r="H5" s="146">
        <v>761</v>
      </c>
      <c r="I5" s="144">
        <f>(G5/H5-1)*100</f>
        <v>-21.944809461235216</v>
      </c>
    </row>
    <row r="6" spans="1:9" ht="37.5" customHeight="1">
      <c r="A6" s="147">
        <v>2</v>
      </c>
      <c r="B6" s="148" t="s">
        <v>103</v>
      </c>
      <c r="C6" s="149" t="s">
        <v>104</v>
      </c>
      <c r="D6" s="130">
        <v>192</v>
      </c>
      <c r="E6" s="128">
        <v>203</v>
      </c>
      <c r="F6" s="150">
        <f>(D6/E6-1)*100</f>
        <v>-5.4187192118226646</v>
      </c>
      <c r="G6" s="151">
        <v>1011</v>
      </c>
      <c r="H6" s="152">
        <v>604</v>
      </c>
      <c r="I6" s="150">
        <f t="shared" ref="I6:I14" si="0">(G6/H6-1)*100</f>
        <v>67.38410596026489</v>
      </c>
    </row>
    <row r="7" spans="1:9" ht="37.5" customHeight="1">
      <c r="A7" s="153">
        <v>3</v>
      </c>
      <c r="B7" s="154" t="s">
        <v>105</v>
      </c>
      <c r="C7" s="155" t="s">
        <v>106</v>
      </c>
      <c r="D7" s="156">
        <v>96</v>
      </c>
      <c r="E7" s="131">
        <v>88</v>
      </c>
      <c r="F7" s="157">
        <f t="shared" ref="F7:F14" si="1">(D7/E7-1)*100</f>
        <v>9.0909090909090828</v>
      </c>
      <c r="G7" s="158">
        <v>372</v>
      </c>
      <c r="H7" s="159">
        <v>347</v>
      </c>
      <c r="I7" s="157">
        <f t="shared" si="0"/>
        <v>7.2046109510086387</v>
      </c>
    </row>
    <row r="8" spans="1:9" ht="37.5" customHeight="1">
      <c r="A8" s="147">
        <v>4</v>
      </c>
      <c r="B8" s="148" t="s">
        <v>107</v>
      </c>
      <c r="C8" s="149" t="s">
        <v>108</v>
      </c>
      <c r="D8" s="130">
        <v>96</v>
      </c>
      <c r="E8" s="128">
        <v>62</v>
      </c>
      <c r="F8" s="150">
        <f t="shared" si="1"/>
        <v>54.838709677419352</v>
      </c>
      <c r="G8" s="151">
        <v>270</v>
      </c>
      <c r="H8" s="152">
        <v>228</v>
      </c>
      <c r="I8" s="150">
        <f t="shared" si="0"/>
        <v>18.421052631578938</v>
      </c>
    </row>
    <row r="9" spans="1:9" ht="37.5" customHeight="1">
      <c r="A9" s="153">
        <v>5</v>
      </c>
      <c r="B9" s="154" t="s">
        <v>109</v>
      </c>
      <c r="C9" s="155" t="s">
        <v>110</v>
      </c>
      <c r="D9" s="156">
        <v>92</v>
      </c>
      <c r="E9" s="131">
        <v>76</v>
      </c>
      <c r="F9" s="157">
        <f t="shared" si="1"/>
        <v>21.052631578947366</v>
      </c>
      <c r="G9" s="158">
        <v>242</v>
      </c>
      <c r="H9" s="159">
        <v>205</v>
      </c>
      <c r="I9" s="157">
        <f t="shared" si="0"/>
        <v>18.048780487804873</v>
      </c>
    </row>
    <row r="10" spans="1:9" ht="37.5" customHeight="1">
      <c r="A10" s="147">
        <v>6</v>
      </c>
      <c r="B10" s="148" t="s">
        <v>111</v>
      </c>
      <c r="C10" s="149" t="s">
        <v>106</v>
      </c>
      <c r="D10" s="130">
        <v>92</v>
      </c>
      <c r="E10" s="128">
        <v>66</v>
      </c>
      <c r="F10" s="150">
        <f t="shared" si="1"/>
        <v>39.393939393939405</v>
      </c>
      <c r="G10" s="151">
        <v>315</v>
      </c>
      <c r="H10" s="152">
        <v>274</v>
      </c>
      <c r="I10" s="150">
        <f t="shared" si="0"/>
        <v>14.963503649635035</v>
      </c>
    </row>
    <row r="11" spans="1:9" ht="37.5" customHeight="1">
      <c r="A11" s="153">
        <v>7</v>
      </c>
      <c r="B11" s="154" t="s">
        <v>112</v>
      </c>
      <c r="C11" s="155" t="s">
        <v>108</v>
      </c>
      <c r="D11" s="156">
        <v>79</v>
      </c>
      <c r="E11" s="131">
        <v>117</v>
      </c>
      <c r="F11" s="157">
        <f t="shared" si="1"/>
        <v>-32.478632478632477</v>
      </c>
      <c r="G11" s="158">
        <v>416</v>
      </c>
      <c r="H11" s="159">
        <v>461</v>
      </c>
      <c r="I11" s="157">
        <f t="shared" si="0"/>
        <v>-9.7613882863340606</v>
      </c>
    </row>
    <row r="12" spans="1:9" ht="37.5" customHeight="1">
      <c r="A12" s="147">
        <v>8</v>
      </c>
      <c r="B12" s="148" t="s">
        <v>113</v>
      </c>
      <c r="C12" s="149" t="s">
        <v>106</v>
      </c>
      <c r="D12" s="130">
        <v>73</v>
      </c>
      <c r="E12" s="128">
        <v>72</v>
      </c>
      <c r="F12" s="150">
        <f t="shared" si="1"/>
        <v>1.388888888888884</v>
      </c>
      <c r="G12" s="151">
        <v>253</v>
      </c>
      <c r="H12" s="152">
        <v>352</v>
      </c>
      <c r="I12" s="150">
        <f t="shared" si="0"/>
        <v>-28.125</v>
      </c>
    </row>
    <row r="13" spans="1:9" ht="37.5" customHeight="1">
      <c r="A13" s="153">
        <v>9</v>
      </c>
      <c r="B13" s="154" t="s">
        <v>114</v>
      </c>
      <c r="C13" s="155" t="s">
        <v>110</v>
      </c>
      <c r="D13" s="156">
        <v>72</v>
      </c>
      <c r="E13" s="131">
        <v>54</v>
      </c>
      <c r="F13" s="157">
        <f t="shared" si="1"/>
        <v>33.333333333333329</v>
      </c>
      <c r="G13" s="158">
        <v>252</v>
      </c>
      <c r="H13" s="160">
        <v>256</v>
      </c>
      <c r="I13" s="157">
        <f t="shared" si="0"/>
        <v>-1.5625</v>
      </c>
    </row>
    <row r="14" spans="1:9" ht="37.5" customHeight="1" thickBot="1">
      <c r="A14" s="161">
        <v>10</v>
      </c>
      <c r="B14" s="162" t="s">
        <v>115</v>
      </c>
      <c r="C14" s="163" t="s">
        <v>110</v>
      </c>
      <c r="D14" s="137">
        <v>64</v>
      </c>
      <c r="E14" s="135">
        <v>74</v>
      </c>
      <c r="F14" s="164">
        <f t="shared" si="1"/>
        <v>-13.513513513513509</v>
      </c>
      <c r="G14" s="165">
        <v>95</v>
      </c>
      <c r="H14" s="166">
        <v>113</v>
      </c>
      <c r="I14" s="164">
        <f t="shared" si="0"/>
        <v>-15.929203539823011</v>
      </c>
    </row>
  </sheetData>
  <mergeCells count="6">
    <mergeCell ref="A1:I1"/>
    <mergeCell ref="A3:A4"/>
    <mergeCell ref="B3:B4"/>
    <mergeCell ref="C3:C4"/>
    <mergeCell ref="D3:F3"/>
    <mergeCell ref="G3:I3"/>
  </mergeCells>
  <phoneticPr fontId="4" type="noConversion"/>
  <pageMargins left="0.70866141732283472" right="0.70866141732283472" top="0.74803149606299213" bottom="0.74803149606299213" header="0.31496062992125984" footer="0.31496062992125984"/>
  <pageSetup paperSize="9" scale="70" orientation="portrait" horizontalDpi="1200" verticalDpi="1200" r:id="rId1"/>
  <headerFooter>
    <oddFooter>第 &amp;P 頁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view="pageBreakPreview" zoomScale="115" zoomScaleNormal="100" zoomScaleSheetLayoutView="11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RowHeight="16.5"/>
  <cols>
    <col min="1" max="1" width="19.625" customWidth="1"/>
    <col min="2" max="3" width="22.75" customWidth="1"/>
  </cols>
  <sheetData>
    <row r="1" spans="1:3" ht="18">
      <c r="A1" s="340" t="s">
        <v>116</v>
      </c>
      <c r="B1" s="345"/>
      <c r="C1" s="345"/>
    </row>
    <row r="2" spans="1:3" ht="17.25" thickBot="1">
      <c r="A2" s="77"/>
      <c r="B2" s="78" t="s">
        <v>117</v>
      </c>
      <c r="C2" s="78" t="s">
        <v>118</v>
      </c>
    </row>
    <row r="3" spans="1:3" ht="17.25" thickBot="1">
      <c r="A3" s="167"/>
      <c r="B3" s="168" t="s">
        <v>64</v>
      </c>
      <c r="C3" s="169" t="s">
        <v>119</v>
      </c>
    </row>
    <row r="4" spans="1:3">
      <c r="A4" s="170">
        <v>2010</v>
      </c>
      <c r="B4" s="171">
        <v>50</v>
      </c>
      <c r="C4" s="172">
        <v>48</v>
      </c>
    </row>
    <row r="5" spans="1:3">
      <c r="A5" s="170">
        <v>2011</v>
      </c>
      <c r="B5" s="171">
        <v>144</v>
      </c>
      <c r="C5" s="172">
        <v>120</v>
      </c>
    </row>
    <row r="6" spans="1:3">
      <c r="A6" s="170">
        <v>2013</v>
      </c>
      <c r="B6" s="171">
        <v>146</v>
      </c>
      <c r="C6" s="172">
        <v>87</v>
      </c>
    </row>
    <row r="7" spans="1:3">
      <c r="A7" s="170">
        <v>2014</v>
      </c>
      <c r="B7" s="171">
        <v>86</v>
      </c>
      <c r="C7" s="172">
        <v>195</v>
      </c>
    </row>
    <row r="8" spans="1:3">
      <c r="A8" s="170">
        <v>2015</v>
      </c>
      <c r="B8" s="171">
        <v>113</v>
      </c>
      <c r="C8" s="172">
        <v>120</v>
      </c>
    </row>
    <row r="9" spans="1:3">
      <c r="A9" s="170">
        <v>2016</v>
      </c>
      <c r="B9" s="171">
        <v>114</v>
      </c>
      <c r="C9" s="172">
        <v>133</v>
      </c>
    </row>
    <row r="10" spans="1:3" ht="17.25" thickBot="1">
      <c r="A10" s="170">
        <v>2017</v>
      </c>
      <c r="B10" s="171">
        <v>58</v>
      </c>
      <c r="C10" s="172">
        <v>68</v>
      </c>
    </row>
    <row r="11" spans="1:3">
      <c r="A11" s="13" t="s">
        <v>11</v>
      </c>
      <c r="B11" s="173">
        <v>26</v>
      </c>
      <c r="C11" s="174">
        <v>16</v>
      </c>
    </row>
    <row r="12" spans="1:3">
      <c r="A12" s="15" t="s">
        <v>12</v>
      </c>
      <c r="B12" s="175">
        <v>6</v>
      </c>
      <c r="C12" s="176">
        <v>26</v>
      </c>
    </row>
    <row r="13" spans="1:3">
      <c r="A13" s="15" t="s">
        <v>13</v>
      </c>
      <c r="B13" s="175">
        <v>18</v>
      </c>
      <c r="C13" s="176">
        <v>6</v>
      </c>
    </row>
    <row r="14" spans="1:3">
      <c r="A14" s="19" t="s">
        <v>14</v>
      </c>
      <c r="B14" s="177">
        <v>8</v>
      </c>
      <c r="C14" s="177">
        <v>20</v>
      </c>
    </row>
    <row r="15" spans="1:3" ht="17.25" thickBot="1">
      <c r="A15" s="61" t="s">
        <v>15</v>
      </c>
      <c r="B15" s="178">
        <f>SUM(B11:B14)</f>
        <v>58</v>
      </c>
      <c r="C15" s="178">
        <f>SUM(C11:C14)</f>
        <v>68</v>
      </c>
    </row>
    <row r="16" spans="1:3">
      <c r="A16" s="19" t="s">
        <v>16</v>
      </c>
      <c r="B16" s="177">
        <v>25</v>
      </c>
      <c r="C16" s="177">
        <v>22</v>
      </c>
    </row>
    <row r="17" spans="1:3">
      <c r="A17" s="19" t="s">
        <v>46</v>
      </c>
      <c r="B17" s="177">
        <v>4</v>
      </c>
      <c r="C17" s="177">
        <v>0</v>
      </c>
    </row>
    <row r="18" spans="1:3">
      <c r="A18" s="19" t="s">
        <v>47</v>
      </c>
      <c r="B18" s="177">
        <v>43</v>
      </c>
      <c r="C18" s="177">
        <v>0</v>
      </c>
    </row>
    <row r="19" spans="1:3">
      <c r="A19" s="19" t="s">
        <v>48</v>
      </c>
      <c r="B19" s="177">
        <v>23</v>
      </c>
      <c r="C19" s="177">
        <v>74</v>
      </c>
    </row>
    <row r="20" spans="1:3" ht="17.25" thickBot="1">
      <c r="A20" s="62" t="s">
        <v>20</v>
      </c>
      <c r="B20" s="179">
        <f>SUM(B16:B19)</f>
        <v>95</v>
      </c>
      <c r="C20" s="178">
        <f>SUM(C16:C19)</f>
        <v>96</v>
      </c>
    </row>
    <row r="21" spans="1:3" ht="24.75" thickBot="1">
      <c r="A21" s="25" t="s">
        <v>31</v>
      </c>
      <c r="B21" s="180">
        <f>(B19/B14-1)*100</f>
        <v>187.5</v>
      </c>
      <c r="C21" s="181">
        <f>(C19/C14-1)*100</f>
        <v>270</v>
      </c>
    </row>
    <row r="22" spans="1:3" ht="24.75" thickBot="1">
      <c r="A22" s="25" t="s">
        <v>22</v>
      </c>
      <c r="B22" s="182">
        <f>(B20/B15-1)*100</f>
        <v>63.793103448275865</v>
      </c>
      <c r="C22" s="183">
        <f>(C20/C15-1)*100</f>
        <v>41.176470588235304</v>
      </c>
    </row>
  </sheetData>
  <mergeCells count="1">
    <mergeCell ref="A1:C1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Footer>第 &amp;P 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已命名的範圍</vt:lpstr>
      </vt:variant>
      <vt:variant>
        <vt:i4>3</vt:i4>
      </vt:variant>
    </vt:vector>
  </HeadingPairs>
  <TitlesOfParts>
    <vt:vector size="18" baseType="lpstr">
      <vt:lpstr>1-1</vt:lpstr>
      <vt:lpstr>1-2</vt:lpstr>
      <vt:lpstr>1-3</vt:lpstr>
      <vt:lpstr>1-4</vt:lpstr>
      <vt:lpstr>1-5</vt:lpstr>
      <vt:lpstr>1-6</vt:lpstr>
      <vt:lpstr>1-7</vt:lpstr>
      <vt:lpstr>1-8</vt:lpstr>
      <vt:lpstr>2</vt:lpstr>
      <vt:lpstr>3-1</vt:lpstr>
      <vt:lpstr>3-2</vt:lpstr>
      <vt:lpstr>3-3</vt:lpstr>
      <vt:lpstr>3-4</vt:lpstr>
      <vt:lpstr>3-5</vt:lpstr>
      <vt:lpstr>4</vt:lpstr>
      <vt:lpstr>'1-2'!Print_Area</vt:lpstr>
      <vt:lpstr>'1-3'!Print_Area</vt:lpstr>
      <vt:lpstr>'4'!Print_Area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00532黃幼鳳</dc:creator>
  <cp:lastModifiedBy>00532黃幼鳳</cp:lastModifiedBy>
  <cp:lastPrinted>2019-01-28T06:22:22Z</cp:lastPrinted>
  <dcterms:created xsi:type="dcterms:W3CDTF">2019-01-28T05:52:19Z</dcterms:created>
  <dcterms:modified xsi:type="dcterms:W3CDTF">2019-01-28T06:22:45Z</dcterms:modified>
</cp:coreProperties>
</file>