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6330" yWindow="135" windowWidth="12900" windowHeight="12630" tabRatio="697"/>
  </bookViews>
  <sheets>
    <sheet name="貳商標一" sheetId="1" r:id="rId1"/>
    <sheet name="貳二(1)" sheetId="10" r:id="rId2"/>
    <sheet name="貳二(234)" sheetId="11" r:id="rId3"/>
    <sheet name="貳二(5)" sheetId="17" r:id="rId4"/>
    <sheet name="貳二(6)" sheetId="18" r:id="rId5"/>
    <sheet name="貳二(78)" sheetId="4" r:id="rId6"/>
    <sheet name="貳三(1)" sheetId="12" r:id="rId7"/>
    <sheet name="貳三(2)" sheetId="13" r:id="rId8"/>
    <sheet name="貳三(3)" sheetId="14" r:id="rId9"/>
    <sheet name="貳四" sheetId="8" r:id="rId10"/>
  </sheets>
  <calcPr calcId="145621"/>
</workbook>
</file>

<file path=xl/calcChain.xml><?xml version="1.0" encoding="utf-8"?>
<calcChain xmlns="http://schemas.openxmlformats.org/spreadsheetml/2006/main">
  <c r="F36" i="13" l="1"/>
  <c r="C36" i="13"/>
  <c r="I54" i="11" l="1"/>
  <c r="G54" i="11"/>
  <c r="E54" i="11"/>
  <c r="C54" i="11"/>
  <c r="I34" i="11"/>
  <c r="G34" i="11"/>
  <c r="E34" i="11"/>
  <c r="C34" i="11"/>
  <c r="I14" i="11"/>
  <c r="G14" i="11"/>
  <c r="E14" i="11"/>
  <c r="C14" i="11"/>
  <c r="E13" i="11"/>
  <c r="F15" i="1" l="1"/>
  <c r="D15" i="1"/>
  <c r="I53" i="11" l="1"/>
  <c r="G53" i="11"/>
  <c r="E53" i="11"/>
  <c r="C53" i="11"/>
  <c r="I52" i="11"/>
  <c r="G52" i="11"/>
  <c r="E52" i="11"/>
  <c r="C52" i="11"/>
  <c r="I51" i="11"/>
  <c r="G51" i="11"/>
  <c r="E51" i="11"/>
  <c r="C51" i="11"/>
  <c r="I50" i="11"/>
  <c r="G50" i="11"/>
  <c r="E50" i="11"/>
  <c r="C50" i="11"/>
  <c r="I49" i="11"/>
  <c r="G49" i="11"/>
  <c r="E49" i="11"/>
  <c r="C49" i="11"/>
  <c r="I48" i="11"/>
  <c r="G48" i="11"/>
  <c r="E48" i="11"/>
  <c r="C48" i="11"/>
  <c r="I47" i="11"/>
  <c r="G47" i="11"/>
  <c r="E47" i="11"/>
  <c r="C47" i="11"/>
  <c r="I46" i="11"/>
  <c r="G46" i="11"/>
  <c r="E46" i="11"/>
  <c r="C46" i="11"/>
  <c r="I45" i="11"/>
  <c r="G45" i="11"/>
  <c r="E45" i="11"/>
  <c r="C45" i="11"/>
  <c r="I33" i="11"/>
  <c r="G33" i="11"/>
  <c r="E33" i="11"/>
  <c r="C33" i="11"/>
  <c r="I32" i="11"/>
  <c r="G32" i="11"/>
  <c r="E32" i="11"/>
  <c r="C32" i="11"/>
  <c r="I31" i="11"/>
  <c r="G31" i="11"/>
  <c r="E31" i="11"/>
  <c r="C31" i="11"/>
  <c r="I30" i="11"/>
  <c r="G30" i="11"/>
  <c r="E30" i="11"/>
  <c r="C30" i="11"/>
  <c r="I29" i="11"/>
  <c r="G29" i="11"/>
  <c r="E29" i="11"/>
  <c r="C29" i="11"/>
  <c r="I28" i="11"/>
  <c r="G28" i="11"/>
  <c r="E28" i="11"/>
  <c r="C28" i="11"/>
  <c r="I27" i="11"/>
  <c r="G27" i="11"/>
  <c r="E27" i="11"/>
  <c r="C27" i="11"/>
  <c r="I26" i="11"/>
  <c r="G26" i="11"/>
  <c r="E26" i="11"/>
  <c r="C26" i="11"/>
  <c r="I25" i="11"/>
  <c r="G25" i="11"/>
  <c r="E25" i="11"/>
  <c r="C25" i="11"/>
  <c r="I13" i="11"/>
  <c r="G13" i="11"/>
  <c r="C13" i="11"/>
  <c r="I12" i="11"/>
  <c r="G12" i="11"/>
  <c r="E12" i="11"/>
  <c r="C12" i="11"/>
  <c r="I11" i="11"/>
  <c r="G11" i="11"/>
  <c r="E11" i="11"/>
  <c r="C11" i="11"/>
  <c r="I10" i="11"/>
  <c r="G10" i="11"/>
  <c r="E10" i="11"/>
  <c r="C10" i="11"/>
  <c r="I9" i="11"/>
  <c r="G9" i="11"/>
  <c r="E9" i="11"/>
  <c r="C9" i="11"/>
  <c r="I8" i="11"/>
  <c r="G8" i="11"/>
  <c r="E8" i="11"/>
  <c r="C8" i="11"/>
  <c r="I7" i="11"/>
  <c r="G7" i="11"/>
  <c r="E7" i="11"/>
  <c r="C7" i="11"/>
  <c r="I6" i="11"/>
  <c r="G6" i="11"/>
  <c r="E6" i="11"/>
  <c r="C6" i="11"/>
  <c r="I5" i="11"/>
  <c r="G5" i="11"/>
  <c r="E5" i="11"/>
  <c r="C5" i="11"/>
  <c r="F14" i="1"/>
  <c r="D14" i="1"/>
  <c r="F13" i="1"/>
  <c r="D13" i="1"/>
  <c r="F12" i="1"/>
  <c r="D12" i="1"/>
  <c r="F11" i="1"/>
  <c r="D11" i="1"/>
  <c r="F10" i="1"/>
  <c r="D10" i="1"/>
  <c r="F9" i="1"/>
  <c r="D9" i="1"/>
  <c r="F8" i="1"/>
  <c r="D8" i="1"/>
  <c r="F7" i="1"/>
  <c r="D7" i="1"/>
  <c r="F6" i="1"/>
  <c r="D6" i="1"/>
  <c r="B37" i="14" l="1"/>
  <c r="B36" i="14"/>
  <c r="B41" i="13"/>
  <c r="C8" i="13" l="1"/>
  <c r="F35" i="13"/>
  <c r="F34" i="13"/>
  <c r="C35" i="13"/>
  <c r="C34" i="13"/>
  <c r="C13" i="13"/>
  <c r="F16" i="13"/>
  <c r="C4" i="13"/>
  <c r="F30" i="13"/>
  <c r="C7" i="13"/>
  <c r="F6" i="13"/>
  <c r="F12" i="13"/>
  <c r="B38" i="14"/>
  <c r="F28" i="14" s="1"/>
  <c r="C23" i="13"/>
  <c r="F11" i="13"/>
  <c r="C22" i="13"/>
  <c r="C26" i="13"/>
  <c r="F14" i="13"/>
  <c r="C25" i="13"/>
  <c r="C24" i="13"/>
  <c r="F29" i="13"/>
  <c r="F10" i="13"/>
  <c r="C33" i="13"/>
  <c r="F32" i="13"/>
  <c r="F31" i="13"/>
  <c r="C11" i="13"/>
  <c r="C29" i="13"/>
  <c r="F9" i="13"/>
  <c r="C19" i="13"/>
  <c r="F17" i="13"/>
  <c r="C6" i="13"/>
  <c r="F18" i="13"/>
  <c r="C31" i="13"/>
  <c r="F19" i="13"/>
  <c r="C14" i="13"/>
  <c r="C32" i="13"/>
  <c r="F15" i="13"/>
  <c r="C5" i="13"/>
  <c r="F20" i="13"/>
  <c r="C15" i="13"/>
  <c r="F33" i="13"/>
  <c r="C37" i="13"/>
  <c r="F22" i="13"/>
  <c r="C12" i="13"/>
  <c r="C17" i="13"/>
  <c r="C9" i="13"/>
  <c r="F21" i="13"/>
  <c r="F5" i="13"/>
  <c r="F23" i="13"/>
  <c r="C21" i="13"/>
  <c r="C10" i="13"/>
  <c r="F4" i="13"/>
  <c r="F25" i="13"/>
  <c r="C27" i="13"/>
  <c r="C20" i="13"/>
  <c r="C18" i="13"/>
  <c r="F24" i="13"/>
  <c r="F8" i="13"/>
  <c r="F26" i="13"/>
  <c r="C30" i="13"/>
  <c r="C16" i="13"/>
  <c r="F7" i="13"/>
  <c r="F28" i="13"/>
  <c r="F27" i="13"/>
  <c r="C28" i="13"/>
  <c r="F13" i="13"/>
  <c r="F15" i="14" l="1"/>
  <c r="C31" i="14"/>
  <c r="C32" i="14"/>
  <c r="F32" i="14"/>
  <c r="C33" i="14"/>
  <c r="F31" i="14"/>
  <c r="F33" i="14"/>
  <c r="C23" i="14"/>
  <c r="F24" i="14"/>
  <c r="C24" i="14"/>
  <c r="D37" i="14"/>
  <c r="C9" i="14"/>
  <c r="F25" i="14"/>
  <c r="C17" i="14"/>
  <c r="F6" i="14"/>
  <c r="C25" i="14"/>
  <c r="C6" i="14"/>
  <c r="C14" i="14"/>
  <c r="C4" i="14"/>
  <c r="C28" i="14"/>
  <c r="C26" i="14"/>
  <c r="F8" i="14"/>
  <c r="F16" i="14"/>
  <c r="C34" i="14"/>
  <c r="F19" i="14"/>
  <c r="C21" i="14"/>
  <c r="F30" i="14"/>
  <c r="C18" i="14"/>
  <c r="C22" i="14"/>
  <c r="F11" i="14"/>
  <c r="F10" i="14"/>
  <c r="C15" i="14"/>
  <c r="F26" i="14"/>
  <c r="C10" i="14"/>
  <c r="F18" i="14"/>
  <c r="F9" i="14"/>
  <c r="C13" i="14"/>
  <c r="F14" i="14"/>
  <c r="C8" i="14"/>
  <c r="F4" i="14"/>
  <c r="C30" i="14"/>
  <c r="F23" i="14"/>
  <c r="D36" i="14"/>
  <c r="F29" i="14"/>
  <c r="F27" i="14"/>
  <c r="F12" i="14"/>
  <c r="C11" i="14"/>
  <c r="C19" i="14"/>
  <c r="C16" i="14"/>
  <c r="F34" i="14"/>
  <c r="F17" i="14"/>
  <c r="C5" i="14"/>
  <c r="F7" i="14"/>
  <c r="F20" i="14"/>
  <c r="F13" i="14"/>
  <c r="F22" i="14"/>
  <c r="C12" i="14"/>
  <c r="F5" i="14"/>
  <c r="C29" i="14"/>
  <c r="C20" i="14"/>
  <c r="F21" i="14"/>
  <c r="C7" i="14"/>
  <c r="C27" i="14"/>
  <c r="D41" i="13"/>
  <c r="D38" i="14" l="1"/>
</calcChain>
</file>

<file path=xl/sharedStrings.xml><?xml version="1.0" encoding="utf-8"?>
<sst xmlns="http://schemas.openxmlformats.org/spreadsheetml/2006/main" count="328" uniqueCount="264">
  <si>
    <r>
      <rPr>
        <sz val="9"/>
        <rFont val="標楷體"/>
        <family val="4"/>
        <charset val="136"/>
      </rPr>
      <t>年</t>
    </r>
    <phoneticPr fontId="3" type="noConversion"/>
  </si>
  <si>
    <r>
      <rPr>
        <b/>
        <sz val="14"/>
        <rFont val="標楷體"/>
        <family val="4"/>
        <charset val="136"/>
      </rPr>
      <t>二、最近</t>
    </r>
    <r>
      <rPr>
        <b/>
        <sz val="14"/>
        <rFont val="Calibri"/>
        <family val="2"/>
      </rPr>
      <t>10</t>
    </r>
    <r>
      <rPr>
        <b/>
        <sz val="14"/>
        <rFont val="標楷體"/>
        <family val="4"/>
        <charset val="136"/>
      </rPr>
      <t>年商標件數統計</t>
    </r>
  </si>
  <si>
    <r>
      <rPr>
        <b/>
        <sz val="12"/>
        <rFont val="標楷體"/>
        <family val="4"/>
        <charset val="136"/>
      </rPr>
      <t>異</t>
    </r>
    <r>
      <rPr>
        <b/>
        <sz val="12"/>
        <rFont val="Calibri"/>
        <family val="2"/>
      </rPr>
      <t xml:space="preserve">  </t>
    </r>
    <r>
      <rPr>
        <b/>
        <sz val="12"/>
        <rFont val="標楷體"/>
        <family val="4"/>
        <charset val="136"/>
      </rPr>
      <t>議</t>
    </r>
  </si>
  <si>
    <r>
      <rPr>
        <b/>
        <sz val="12"/>
        <rFont val="標楷體"/>
        <family val="4"/>
        <charset val="136"/>
      </rPr>
      <t>評</t>
    </r>
    <r>
      <rPr>
        <b/>
        <sz val="12"/>
        <rFont val="Calibri"/>
        <family val="2"/>
      </rPr>
      <t xml:space="preserve">  </t>
    </r>
    <r>
      <rPr>
        <b/>
        <sz val="12"/>
        <rFont val="標楷體"/>
        <family val="4"/>
        <charset val="136"/>
      </rPr>
      <t>定</t>
    </r>
  </si>
  <si>
    <r>
      <rPr>
        <b/>
        <sz val="12"/>
        <rFont val="標楷體"/>
        <family val="4"/>
        <charset val="136"/>
      </rPr>
      <t>延</t>
    </r>
    <r>
      <rPr>
        <b/>
        <sz val="12"/>
        <rFont val="Calibri"/>
        <family val="2"/>
      </rPr>
      <t xml:space="preserve">  </t>
    </r>
    <r>
      <rPr>
        <b/>
        <sz val="12"/>
        <rFont val="標楷體"/>
        <family val="4"/>
        <charset val="136"/>
      </rPr>
      <t>展</t>
    </r>
    <phoneticPr fontId="3" type="noConversion"/>
  </si>
  <si>
    <r>
      <rPr>
        <b/>
        <sz val="12"/>
        <rFont val="標楷體"/>
        <family val="4"/>
        <charset val="136"/>
      </rPr>
      <t>授</t>
    </r>
    <r>
      <rPr>
        <b/>
        <sz val="12"/>
        <rFont val="Calibri"/>
        <family val="2"/>
      </rPr>
      <t xml:space="preserve">  </t>
    </r>
    <r>
      <rPr>
        <b/>
        <sz val="12"/>
        <rFont val="標楷體"/>
        <family val="4"/>
        <charset val="136"/>
      </rPr>
      <t>權</t>
    </r>
    <phoneticPr fontId="3" type="noConversion"/>
  </si>
  <si>
    <r>
      <rPr>
        <b/>
        <sz val="12"/>
        <rFont val="標楷體"/>
        <family val="4"/>
        <charset val="136"/>
      </rPr>
      <t>移</t>
    </r>
    <r>
      <rPr>
        <b/>
        <sz val="12"/>
        <rFont val="Calibri"/>
        <family val="2"/>
      </rPr>
      <t xml:space="preserve">  </t>
    </r>
    <r>
      <rPr>
        <b/>
        <sz val="12"/>
        <rFont val="標楷體"/>
        <family val="4"/>
        <charset val="136"/>
      </rPr>
      <t>轉</t>
    </r>
    <phoneticPr fontId="3" type="noConversion"/>
  </si>
  <si>
    <r>
      <rPr>
        <b/>
        <sz val="12"/>
        <rFont val="標楷體"/>
        <family val="4"/>
        <charset val="136"/>
      </rPr>
      <t>變</t>
    </r>
    <r>
      <rPr>
        <b/>
        <sz val="12"/>
        <rFont val="Calibri"/>
        <family val="2"/>
      </rPr>
      <t xml:space="preserve">  </t>
    </r>
    <r>
      <rPr>
        <b/>
        <sz val="12"/>
        <rFont val="標楷體"/>
        <family val="4"/>
        <charset val="136"/>
      </rPr>
      <t>更</t>
    </r>
    <phoneticPr fontId="3" type="noConversion"/>
  </si>
  <si>
    <r>
      <rPr>
        <sz val="12"/>
        <rFont val="標楷體"/>
        <family val="4"/>
        <charset val="136"/>
      </rPr>
      <t>成立</t>
    </r>
  </si>
  <si>
    <r>
      <rPr>
        <sz val="12"/>
        <rFont val="標楷體"/>
        <family val="4"/>
        <charset val="136"/>
      </rPr>
      <t>不成立</t>
    </r>
  </si>
  <si>
    <r>
      <rPr>
        <sz val="12"/>
        <rFont val="標楷體"/>
        <family val="4"/>
        <charset val="136"/>
      </rPr>
      <t>本國人</t>
    </r>
  </si>
  <si>
    <r>
      <rPr>
        <sz val="12"/>
        <rFont val="標楷體"/>
        <family val="4"/>
        <charset val="136"/>
      </rPr>
      <t>外國人</t>
    </r>
  </si>
  <si>
    <r>
      <rPr>
        <sz val="12"/>
        <rFont val="標楷體"/>
        <family val="4"/>
        <charset val="136"/>
      </rPr>
      <t>類別</t>
    </r>
  </si>
  <si>
    <r>
      <rPr>
        <sz val="12"/>
        <rFont val="標楷體"/>
        <family val="4"/>
        <charset val="136"/>
      </rPr>
      <t>公告註冊</t>
    </r>
    <phoneticPr fontId="3" type="noConversion"/>
  </si>
  <si>
    <r>
      <rPr>
        <sz val="10"/>
        <rFont val="標楷體"/>
        <family val="4"/>
        <charset val="136"/>
      </rPr>
      <t>合計數</t>
    </r>
    <phoneticPr fontId="3" type="noConversion"/>
  </si>
  <si>
    <r>
      <rPr>
        <sz val="9"/>
        <rFont val="標楷體"/>
        <family val="4"/>
        <charset val="136"/>
      </rPr>
      <t>註：以上商標分類案件，不含團體標章及證明標章案件。</t>
    </r>
    <phoneticPr fontId="3" type="noConversion"/>
  </si>
  <si>
    <r>
      <rPr>
        <b/>
        <sz val="12"/>
        <rFont val="標楷體"/>
        <family val="4"/>
        <charset val="136"/>
      </rPr>
      <t>證明標章</t>
    </r>
  </si>
  <si>
    <r>
      <rPr>
        <b/>
        <sz val="12"/>
        <rFont val="標楷體"/>
        <family val="4"/>
        <charset val="136"/>
      </rPr>
      <t>團體標章</t>
    </r>
  </si>
  <si>
    <r>
      <rPr>
        <b/>
        <sz val="12"/>
        <rFont val="標楷體"/>
        <family val="4"/>
        <charset val="136"/>
      </rPr>
      <t>公告註冊</t>
    </r>
  </si>
  <si>
    <r>
      <rPr>
        <b/>
        <sz val="12"/>
        <rFont val="標楷體"/>
        <family val="4"/>
        <charset val="136"/>
      </rPr>
      <t>申請註冊</t>
    </r>
  </si>
  <si>
    <r>
      <rPr>
        <sz val="10"/>
        <rFont val="標楷體"/>
        <family val="4"/>
        <charset val="136"/>
      </rPr>
      <t>年</t>
    </r>
    <phoneticPr fontId="3" type="noConversion"/>
  </si>
  <si>
    <r>
      <t xml:space="preserve">  </t>
    </r>
    <r>
      <rPr>
        <sz val="12"/>
        <rFont val="標楷體"/>
        <family val="4"/>
        <charset val="136"/>
      </rPr>
      <t>本</t>
    </r>
    <r>
      <rPr>
        <sz val="12"/>
        <rFont val="Calibri"/>
        <family val="2"/>
      </rPr>
      <t xml:space="preserve">  </t>
    </r>
    <r>
      <rPr>
        <sz val="12"/>
        <rFont val="標楷體"/>
        <family val="4"/>
        <charset val="136"/>
      </rPr>
      <t>國</t>
    </r>
  </si>
  <si>
    <r>
      <t xml:space="preserve">  </t>
    </r>
    <r>
      <rPr>
        <sz val="12"/>
        <rFont val="標楷體"/>
        <family val="4"/>
        <charset val="136"/>
      </rPr>
      <t>外</t>
    </r>
    <r>
      <rPr>
        <sz val="12"/>
        <rFont val="Calibri"/>
        <family val="2"/>
      </rPr>
      <t xml:space="preserve">  </t>
    </r>
    <r>
      <rPr>
        <sz val="12"/>
        <rFont val="標楷體"/>
        <family val="4"/>
        <charset val="136"/>
      </rPr>
      <t>國</t>
    </r>
  </si>
  <si>
    <r>
      <rPr>
        <b/>
        <sz val="14"/>
        <rFont val="標楷體"/>
        <family val="4"/>
        <charset val="136"/>
      </rPr>
      <t>四、歷年證明標章及團體標章申請註冊及公告註冊件數統計表</t>
    </r>
    <phoneticPr fontId="4" type="noConversion"/>
  </si>
  <si>
    <r>
      <rPr>
        <sz val="12"/>
        <rFont val="標楷體"/>
        <family val="4"/>
        <charset val="136"/>
      </rPr>
      <t>年</t>
    </r>
    <phoneticPr fontId="3" type="noConversion"/>
  </si>
  <si>
    <r>
      <rPr>
        <b/>
        <sz val="12"/>
        <rFont val="標楷體"/>
        <family val="4"/>
        <charset val="136"/>
      </rPr>
      <t>申請註冊</t>
    </r>
    <phoneticPr fontId="3" type="noConversion"/>
  </si>
  <si>
    <r>
      <rPr>
        <b/>
        <sz val="12"/>
        <rFont val="標楷體"/>
        <family val="4"/>
        <charset val="136"/>
      </rPr>
      <t>公告註冊</t>
    </r>
    <phoneticPr fontId="3" type="noConversion"/>
  </si>
  <si>
    <t>小計</t>
    <phoneticPr fontId="3" type="noConversion"/>
  </si>
  <si>
    <t>比率</t>
    <phoneticPr fontId="3" type="noConversion"/>
  </si>
  <si>
    <t>申請註冊</t>
    <phoneticPr fontId="3" type="noConversion"/>
  </si>
  <si>
    <t>申請註冊　</t>
    <phoneticPr fontId="3" type="noConversion"/>
  </si>
  <si>
    <r>
      <rPr>
        <b/>
        <sz val="12"/>
        <rFont val="標楷體"/>
        <family val="4"/>
        <charset val="136"/>
      </rPr>
      <t>總計</t>
    </r>
    <phoneticPr fontId="3" type="noConversion"/>
  </si>
  <si>
    <r>
      <rPr>
        <b/>
        <sz val="12"/>
        <rFont val="標楷體"/>
        <family val="4"/>
        <charset val="136"/>
      </rPr>
      <t>（八）最近</t>
    </r>
    <r>
      <rPr>
        <b/>
        <sz val="12"/>
        <rFont val="Calibri"/>
        <family val="2"/>
      </rPr>
      <t>10</t>
    </r>
    <r>
      <rPr>
        <b/>
        <sz val="12"/>
        <rFont val="標楷體"/>
        <family val="4"/>
        <charset val="136"/>
      </rPr>
      <t>年本國人與外國人商標公告註冊件數統計表（以案件計）</t>
    </r>
    <phoneticPr fontId="4" type="noConversion"/>
  </si>
  <si>
    <t>2.</t>
    <phoneticPr fontId="3" type="noConversion"/>
  </si>
  <si>
    <t>3.</t>
    <phoneticPr fontId="3" type="noConversion"/>
  </si>
  <si>
    <t>「申請註冊」係以當年度申請件數為依據。</t>
    <phoneticPr fontId="3" type="noConversion"/>
  </si>
  <si>
    <r>
      <rPr>
        <sz val="9"/>
        <rFont val="標楷體"/>
        <family val="4"/>
        <charset val="136"/>
      </rPr>
      <t>註：</t>
    </r>
    <r>
      <rPr>
        <sz val="9"/>
        <rFont val="Calibri"/>
        <family val="2"/>
      </rPr>
      <t>1.</t>
    </r>
    <phoneticPr fontId="4" type="noConversion"/>
  </si>
  <si>
    <t>4.</t>
    <phoneticPr fontId="3" type="noConversion"/>
  </si>
  <si>
    <t>3.</t>
    <phoneticPr fontId="9" type="noConversion"/>
  </si>
  <si>
    <t xml:space="preserve">         </t>
    <phoneticPr fontId="3" type="noConversion"/>
  </si>
  <si>
    <r>
      <rPr>
        <sz val="9"/>
        <rFont val="標楷體"/>
        <family val="4"/>
        <charset val="136"/>
      </rPr>
      <t>「授權」件數含「再授權」件數。</t>
    </r>
  </si>
  <si>
    <t>5.</t>
    <phoneticPr fontId="3" type="noConversion"/>
  </si>
  <si>
    <r>
      <rPr>
        <sz val="9"/>
        <rFont val="標楷體"/>
        <family val="4"/>
        <charset val="136"/>
      </rPr>
      <t>「申請註冊」含證明標章、團體標章及團體商標。</t>
    </r>
  </si>
  <si>
    <r>
      <rPr>
        <sz val="9"/>
        <rFont val="標楷體"/>
        <family val="4"/>
        <charset val="136"/>
      </rPr>
      <t>「變更」件數含「商品</t>
    </r>
    <r>
      <rPr>
        <sz val="9"/>
        <rFont val="Calibri"/>
        <family val="2"/>
      </rPr>
      <t>/</t>
    </r>
    <r>
      <rPr>
        <sz val="9"/>
        <rFont val="標楷體"/>
        <family val="4"/>
        <charset val="136"/>
      </rPr>
      <t>服務減縮」件數。</t>
    </r>
  </si>
  <si>
    <r>
      <rPr>
        <sz val="9"/>
        <rFont val="標楷體"/>
        <family val="4"/>
        <charset val="136"/>
      </rPr>
      <t>本表為當年審結件數。</t>
    </r>
  </si>
  <si>
    <r>
      <rPr>
        <sz val="9"/>
        <rFont val="標楷體"/>
        <family val="4"/>
        <charset val="136"/>
      </rPr>
      <t>「其他」含駁回、撤回、函復及其他駁回。</t>
    </r>
  </si>
  <si>
    <t>2.</t>
    <phoneticPr fontId="4" type="noConversion"/>
  </si>
  <si>
    <t>3.</t>
    <phoneticPr fontId="4" type="noConversion"/>
  </si>
  <si>
    <r>
      <rPr>
        <sz val="9"/>
        <rFont val="標楷體"/>
        <family val="4"/>
        <charset val="136"/>
      </rPr>
      <t>本表統計資料依本部訴願審議委員會公布者為準。</t>
    </r>
  </si>
  <si>
    <r>
      <rPr>
        <sz val="9"/>
        <rFont val="標楷體"/>
        <family val="4"/>
        <charset val="136"/>
      </rPr>
      <t>訴願決定結果之駁回項目，包括訴願不受理及駁回等；他結等項目，包括訴願人撤回、移轉管轄及併案審理等。</t>
    </r>
    <phoneticPr fontId="4" type="noConversion"/>
  </si>
  <si>
    <r>
      <rPr>
        <sz val="9"/>
        <rFont val="標楷體"/>
        <family val="4"/>
        <charset val="136"/>
      </rPr>
      <t>訴願決定結果之其他類項目係指部分駁回部分撤銷。</t>
    </r>
  </si>
  <si>
    <r>
      <rPr>
        <sz val="9"/>
        <rFont val="標楷體"/>
        <family val="4"/>
        <charset val="136"/>
      </rPr>
      <t>本表統計資料依智慧財產法院提供者為準。其被撤銷案件指「原告勝訴」及「勝敗互見」，此亦包含經濟部為被告，其訴願決定遭撤銷之案件。</t>
    </r>
    <r>
      <rPr>
        <sz val="9"/>
        <rFont val="Calibri"/>
        <family val="2"/>
      </rPr>
      <t xml:space="preserve"> </t>
    </r>
    <phoneticPr fontId="4" type="noConversion"/>
  </si>
  <si>
    <r>
      <rPr>
        <sz val="9"/>
        <rFont val="標楷體"/>
        <family val="4"/>
        <charset val="136"/>
      </rPr>
      <t>行政訴訟和解案件係當事人於行政訴訟繫屬中，就訴訟標的所爭執之法律關係，互相讓步達成協議，法院終結訴訟之件數。</t>
    </r>
    <phoneticPr fontId="4" type="noConversion"/>
  </si>
  <si>
    <t xml:space="preserve">   </t>
    <phoneticPr fontId="3" type="noConversion"/>
  </si>
  <si>
    <r>
      <rPr>
        <sz val="9"/>
        <rFont val="標楷體"/>
        <family val="4"/>
        <charset val="136"/>
      </rPr>
      <t>註：</t>
    </r>
    <r>
      <rPr>
        <sz val="9"/>
        <rFont val="Calibri"/>
        <family val="2"/>
      </rPr>
      <t>1.</t>
    </r>
    <phoneticPr fontId="3" type="noConversion"/>
  </si>
  <si>
    <r>
      <t>95</t>
    </r>
    <r>
      <rPr>
        <sz val="9"/>
        <rFont val="標楷體"/>
        <family val="4"/>
        <charset val="136"/>
      </rPr>
      <t>年</t>
    </r>
    <r>
      <rPr>
        <sz val="9"/>
        <rFont val="Calibri"/>
        <family val="2"/>
      </rPr>
      <t>7</t>
    </r>
    <r>
      <rPr>
        <sz val="9"/>
        <rFont val="標楷體"/>
        <family val="4"/>
        <charset val="136"/>
      </rPr>
      <t>月</t>
    </r>
    <r>
      <rPr>
        <sz val="9"/>
        <rFont val="Calibri"/>
        <family val="2"/>
      </rPr>
      <t>13</t>
    </r>
    <r>
      <rPr>
        <sz val="9"/>
        <rFont val="標楷體"/>
        <family val="4"/>
        <charset val="136"/>
      </rPr>
      <t>日起受理商標共有申請，本表國籍統計件數係以案件之申請人國籍個數計算。</t>
    </r>
    <phoneticPr fontId="3" type="noConversion"/>
  </si>
  <si>
    <r>
      <rPr>
        <sz val="9"/>
        <rFont val="標楷體"/>
        <family val="4"/>
        <charset val="136"/>
      </rPr>
      <t>「其他」為件數</t>
    </r>
    <r>
      <rPr>
        <sz val="9"/>
        <rFont val="Calibri"/>
        <family val="2"/>
      </rPr>
      <t>5</t>
    </r>
    <r>
      <rPr>
        <sz val="9"/>
        <rFont val="標楷體"/>
        <family val="4"/>
        <charset val="136"/>
      </rPr>
      <t>件以下之合計數。</t>
    </r>
  </si>
  <si>
    <r>
      <t xml:space="preserve">   </t>
    </r>
    <r>
      <rPr>
        <sz val="9"/>
        <rFont val="標楷體"/>
        <family val="4"/>
        <charset val="136"/>
      </rPr>
      <t>註：</t>
    </r>
    <r>
      <rPr>
        <sz val="9"/>
        <rFont val="Calibri"/>
        <family val="2"/>
      </rPr>
      <t>1.</t>
    </r>
    <phoneticPr fontId="3" type="noConversion"/>
  </si>
  <si>
    <r>
      <rPr>
        <sz val="9"/>
        <rFont val="標楷體"/>
        <family val="4"/>
        <charset val="136"/>
      </rPr>
      <t>以上項目均為申請件數。</t>
    </r>
    <phoneticPr fontId="3" type="noConversion"/>
  </si>
  <si>
    <r>
      <t>92</t>
    </r>
    <r>
      <rPr>
        <sz val="9"/>
        <rFont val="標楷體"/>
        <family val="4"/>
        <charset val="136"/>
      </rPr>
      <t>年</t>
    </r>
    <r>
      <rPr>
        <sz val="9"/>
        <rFont val="Calibri"/>
        <family val="2"/>
      </rPr>
      <t>11</t>
    </r>
    <r>
      <rPr>
        <sz val="9"/>
        <rFont val="標楷體"/>
        <family val="4"/>
        <charset val="136"/>
      </rPr>
      <t>月</t>
    </r>
    <r>
      <rPr>
        <sz val="9"/>
        <rFont val="Calibri"/>
        <family val="2"/>
      </rPr>
      <t>28</t>
    </r>
    <r>
      <rPr>
        <sz val="9"/>
        <rFont val="標楷體"/>
        <family val="4"/>
        <charset val="136"/>
      </rPr>
      <t>日起，採行商標註冊申請案可指定使用於二類別以上之商品或服務，因此</t>
    </r>
    <r>
      <rPr>
        <sz val="9"/>
        <rFont val="Calibri"/>
        <family val="2"/>
      </rPr>
      <t>93</t>
    </r>
    <r>
      <rPr>
        <sz val="9"/>
        <rFont val="標楷體"/>
        <family val="4"/>
        <charset val="136"/>
      </rPr>
      <t>年起增列「以類別計」之欄位。</t>
    </r>
    <phoneticPr fontId="3" type="noConversion"/>
  </si>
  <si>
    <t>原告
勝訴</t>
    <phoneticPr fontId="4" type="noConversion"/>
  </si>
  <si>
    <t>原告
敗訴</t>
    <phoneticPr fontId="4" type="noConversion"/>
  </si>
  <si>
    <t>勝敗
互見</t>
    <phoneticPr fontId="4" type="noConversion"/>
  </si>
  <si>
    <t>裁定
駁回</t>
    <phoneticPr fontId="4" type="noConversion"/>
  </si>
  <si>
    <r>
      <rPr>
        <b/>
        <sz val="14"/>
        <rFont val="標楷體"/>
        <family val="4"/>
        <charset val="136"/>
      </rPr>
      <t>三、商標類別及國籍統計表</t>
    </r>
    <phoneticPr fontId="3" type="noConversion"/>
  </si>
  <si>
    <r>
      <rPr>
        <b/>
        <sz val="12"/>
        <rFont val="標楷體"/>
        <family val="4"/>
        <charset val="136"/>
      </rPr>
      <t>（一）最近</t>
    </r>
    <r>
      <rPr>
        <b/>
        <sz val="12"/>
        <rFont val="Calibri"/>
        <family val="2"/>
      </rPr>
      <t>3</t>
    </r>
    <r>
      <rPr>
        <b/>
        <sz val="12"/>
        <rFont val="標楷體"/>
        <family val="4"/>
        <charset val="136"/>
      </rPr>
      <t>年商標申請註冊及公告註冊類別件數統計表</t>
    </r>
    <phoneticPr fontId="4" type="noConversion"/>
  </si>
  <si>
    <r>
      <rPr>
        <b/>
        <sz val="12"/>
        <rFont val="標楷體"/>
        <family val="4"/>
        <charset val="136"/>
      </rPr>
      <t>（七）最近</t>
    </r>
    <r>
      <rPr>
        <b/>
        <sz val="12"/>
        <rFont val="Calibri"/>
        <family val="2"/>
      </rPr>
      <t>10</t>
    </r>
    <r>
      <rPr>
        <b/>
        <sz val="12"/>
        <rFont val="標楷體"/>
        <family val="4"/>
        <charset val="136"/>
      </rPr>
      <t>年本國人與外國人商標申請註冊件數統計表（以案件計）</t>
    </r>
    <phoneticPr fontId="4" type="noConversion"/>
  </si>
  <si>
    <r>
      <rPr>
        <sz val="10"/>
        <rFont val="標楷體"/>
        <family val="4"/>
        <charset val="136"/>
      </rPr>
      <t>新收件數</t>
    </r>
    <phoneticPr fontId="4" type="noConversion"/>
  </si>
  <si>
    <r>
      <rPr>
        <sz val="10"/>
        <rFont val="標楷體"/>
        <family val="4"/>
        <charset val="136"/>
      </rPr>
      <t>終結件數</t>
    </r>
    <phoneticPr fontId="4" type="noConversion"/>
  </si>
  <si>
    <r>
      <rPr>
        <sz val="10"/>
        <rFont val="標楷體"/>
        <family val="4"/>
        <charset val="136"/>
      </rPr>
      <t>撤回</t>
    </r>
    <phoneticPr fontId="4" type="noConversion"/>
  </si>
  <si>
    <r>
      <rPr>
        <sz val="10"/>
        <rFont val="標楷體"/>
        <family val="4"/>
        <charset val="136"/>
      </rPr>
      <t>和解</t>
    </r>
    <phoneticPr fontId="4" type="noConversion"/>
  </si>
  <si>
    <r>
      <rPr>
        <sz val="10"/>
        <rFont val="標楷體"/>
        <family val="4"/>
        <charset val="136"/>
      </rPr>
      <t>其他</t>
    </r>
    <phoneticPr fontId="4" type="noConversion"/>
  </si>
  <si>
    <r>
      <rPr>
        <sz val="10"/>
        <rFont val="標楷體"/>
        <family val="4"/>
        <charset val="136"/>
      </rPr>
      <t>合計</t>
    </r>
    <phoneticPr fontId="4" type="noConversion"/>
  </si>
  <si>
    <r>
      <rPr>
        <sz val="10"/>
        <rFont val="標楷體"/>
        <family val="4"/>
        <charset val="136"/>
      </rPr>
      <t>訴願</t>
    </r>
    <phoneticPr fontId="4" type="noConversion"/>
  </si>
  <si>
    <r>
      <rPr>
        <sz val="10"/>
        <rFont val="標楷體"/>
        <family val="4"/>
        <charset val="136"/>
      </rPr>
      <t>提起案件</t>
    </r>
    <phoneticPr fontId="4" type="noConversion"/>
  </si>
  <si>
    <r>
      <rPr>
        <sz val="10"/>
        <rFont val="標楷體"/>
        <family val="4"/>
        <charset val="136"/>
      </rPr>
      <t>決定結果</t>
    </r>
    <phoneticPr fontId="4" type="noConversion"/>
  </si>
  <si>
    <r>
      <rPr>
        <sz val="10"/>
        <rFont val="標楷體"/>
        <family val="4"/>
        <charset val="136"/>
      </rPr>
      <t>撤銷</t>
    </r>
    <phoneticPr fontId="4" type="noConversion"/>
  </si>
  <si>
    <r>
      <rPr>
        <sz val="10"/>
        <rFont val="標楷體"/>
        <family val="4"/>
        <charset val="136"/>
      </rPr>
      <t>駁回</t>
    </r>
    <phoneticPr fontId="4" type="noConversion"/>
  </si>
  <si>
    <r>
      <rPr>
        <sz val="10"/>
        <rFont val="標楷體"/>
        <family val="4"/>
        <charset val="136"/>
      </rPr>
      <t>其他類</t>
    </r>
    <phoneticPr fontId="4" type="noConversion"/>
  </si>
  <si>
    <r>
      <rPr>
        <sz val="10"/>
        <rFont val="標楷體"/>
        <family val="4"/>
        <charset val="136"/>
      </rPr>
      <t>他結等</t>
    </r>
    <phoneticPr fontId="4" type="noConversion"/>
  </si>
  <si>
    <r>
      <rPr>
        <sz val="10"/>
        <rFont val="標楷體"/>
        <family val="4"/>
        <charset val="136"/>
      </rPr>
      <t>撤銷率</t>
    </r>
    <phoneticPr fontId="4" type="noConversion"/>
  </si>
  <si>
    <r>
      <rPr>
        <b/>
        <sz val="12"/>
        <rFont val="標楷體"/>
        <family val="4"/>
        <charset val="136"/>
      </rPr>
      <t>（二）最近</t>
    </r>
    <r>
      <rPr>
        <b/>
        <sz val="12"/>
        <rFont val="Calibri"/>
        <family val="2"/>
      </rPr>
      <t>10</t>
    </r>
    <r>
      <rPr>
        <b/>
        <sz val="12"/>
        <rFont val="標楷體"/>
        <family val="4"/>
        <charset val="136"/>
      </rPr>
      <t>年商標異議案件審定結果統計表</t>
    </r>
    <phoneticPr fontId="9" type="noConversion"/>
  </si>
  <si>
    <r>
      <rPr>
        <sz val="10"/>
        <rFont val="標楷體"/>
        <family val="4"/>
        <charset val="136"/>
      </rPr>
      <t>年</t>
    </r>
    <phoneticPr fontId="3" type="noConversion"/>
  </si>
  <si>
    <r>
      <rPr>
        <sz val="12"/>
        <rFont val="標楷體"/>
        <family val="4"/>
        <charset val="136"/>
      </rPr>
      <t>其他</t>
    </r>
    <phoneticPr fontId="3" type="noConversion"/>
  </si>
  <si>
    <r>
      <rPr>
        <sz val="9"/>
        <rFont val="標楷體"/>
        <family val="4"/>
        <charset val="136"/>
      </rPr>
      <t>註：</t>
    </r>
    <r>
      <rPr>
        <sz val="9"/>
        <rFont val="Calibri"/>
        <family val="2"/>
      </rPr>
      <t>1.</t>
    </r>
    <phoneticPr fontId="3" type="noConversion"/>
  </si>
  <si>
    <r>
      <rPr>
        <b/>
        <sz val="12"/>
        <rFont val="標楷體"/>
        <family val="4"/>
        <charset val="136"/>
      </rPr>
      <t>（三）最近</t>
    </r>
    <r>
      <rPr>
        <b/>
        <sz val="12"/>
        <rFont val="Calibri"/>
        <family val="2"/>
      </rPr>
      <t>10</t>
    </r>
    <r>
      <rPr>
        <b/>
        <sz val="12"/>
        <rFont val="標楷體"/>
        <family val="4"/>
        <charset val="136"/>
      </rPr>
      <t>年商標評定案件評決結果統計表</t>
    </r>
    <phoneticPr fontId="3" type="noConversion"/>
  </si>
  <si>
    <r>
      <rPr>
        <b/>
        <sz val="12"/>
        <rFont val="標楷體"/>
        <family val="4"/>
        <charset val="136"/>
      </rPr>
      <t>（一）最近</t>
    </r>
    <r>
      <rPr>
        <b/>
        <sz val="12"/>
        <rFont val="Calibri"/>
        <family val="2"/>
      </rPr>
      <t>10</t>
    </r>
    <r>
      <rPr>
        <b/>
        <sz val="12"/>
        <rFont val="標楷體"/>
        <family val="4"/>
        <charset val="136"/>
      </rPr>
      <t>年商標各類申請案件統計表</t>
    </r>
    <phoneticPr fontId="3" type="noConversion"/>
  </si>
  <si>
    <r>
      <rPr>
        <sz val="9"/>
        <rFont val="標楷體"/>
        <family val="4"/>
        <charset val="136"/>
      </rPr>
      <t>年</t>
    </r>
    <phoneticPr fontId="3" type="noConversion"/>
  </si>
  <si>
    <r>
      <rPr>
        <b/>
        <sz val="12"/>
        <rFont val="標楷體"/>
        <family val="4"/>
        <charset val="136"/>
      </rPr>
      <t>廢止</t>
    </r>
    <phoneticPr fontId="3" type="noConversion"/>
  </si>
  <si>
    <r>
      <rPr>
        <b/>
        <sz val="12"/>
        <rFont val="標楷體"/>
        <family val="4"/>
        <charset val="136"/>
      </rPr>
      <t>以案件計</t>
    </r>
    <phoneticPr fontId="3" type="noConversion"/>
  </si>
  <si>
    <r>
      <rPr>
        <b/>
        <sz val="12"/>
        <rFont val="標楷體"/>
        <family val="4"/>
        <charset val="136"/>
      </rPr>
      <t>以類別計</t>
    </r>
    <phoneticPr fontId="3" type="noConversion"/>
  </si>
  <si>
    <r>
      <rPr>
        <sz val="12"/>
        <rFont val="標楷體"/>
        <family val="4"/>
        <charset val="136"/>
      </rPr>
      <t>申請註冊</t>
    </r>
    <phoneticPr fontId="3" type="noConversion"/>
  </si>
  <si>
    <r>
      <rPr>
        <sz val="12"/>
        <rFont val="標楷體"/>
        <family val="4"/>
        <charset val="136"/>
      </rPr>
      <t>公告註冊</t>
    </r>
    <phoneticPr fontId="4" type="noConversion"/>
  </si>
  <si>
    <r>
      <rPr>
        <sz val="12"/>
        <rFont val="標楷體"/>
        <family val="4"/>
        <charset val="136"/>
      </rPr>
      <t>公告核駁</t>
    </r>
    <phoneticPr fontId="3" type="noConversion"/>
  </si>
  <si>
    <r>
      <rPr>
        <sz val="9"/>
        <rFont val="標楷體"/>
        <family val="4"/>
        <charset val="136"/>
      </rPr>
      <t>註：</t>
    </r>
    <r>
      <rPr>
        <sz val="9"/>
        <rFont val="Calibri"/>
        <family val="2"/>
      </rPr>
      <t>1.</t>
    </r>
    <phoneticPr fontId="4" type="noConversion"/>
  </si>
  <si>
    <t>貳、商標各類案件統計</t>
    <phoneticPr fontId="4" type="noConversion"/>
  </si>
  <si>
    <r>
      <rPr>
        <sz val="12"/>
        <rFont val="標楷體"/>
        <family val="4"/>
        <charset val="136"/>
      </rPr>
      <t>小計</t>
    </r>
    <phoneticPr fontId="1" type="noConversion"/>
  </si>
  <si>
    <r>
      <rPr>
        <sz val="12"/>
        <rFont val="標楷體"/>
        <family val="4"/>
        <charset val="136"/>
      </rPr>
      <t>比率</t>
    </r>
    <phoneticPr fontId="3" type="noConversion"/>
  </si>
  <si>
    <r>
      <rPr>
        <sz val="9"/>
        <rFont val="標楷體"/>
        <family val="4"/>
        <charset val="136"/>
      </rPr>
      <t>註：</t>
    </r>
    <phoneticPr fontId="3" type="noConversion"/>
  </si>
  <si>
    <r>
      <rPr>
        <sz val="9"/>
        <rFont val="標楷體"/>
        <family val="4"/>
        <charset val="136"/>
      </rPr>
      <t>註：「其他」為件數</t>
    </r>
    <r>
      <rPr>
        <sz val="9"/>
        <rFont val="Calibri"/>
        <family val="2"/>
      </rPr>
      <t>5</t>
    </r>
    <r>
      <rPr>
        <sz val="9"/>
        <rFont val="標楷體"/>
        <family val="4"/>
        <charset val="136"/>
      </rPr>
      <t>件以下之合計數。</t>
    </r>
    <phoneticPr fontId="3" type="noConversion"/>
  </si>
  <si>
    <t>「公告註冊」及「公告核駁」係以當年度公告件數為依據。</t>
    <phoneticPr fontId="3" type="noConversion"/>
  </si>
  <si>
    <t>（四）最近10年商標廢止結果統計表</t>
    <phoneticPr fontId="9" type="noConversion"/>
  </si>
  <si>
    <t>「其他」含駁回、撤回、函復及其他駁回。</t>
    <phoneticPr fontId="3" type="noConversion"/>
  </si>
  <si>
    <t>件數</t>
    <phoneticPr fontId="3" type="noConversion"/>
  </si>
  <si>
    <t>百分比</t>
    <phoneticPr fontId="3" type="noConversion"/>
  </si>
  <si>
    <t>百分比</t>
    <phoneticPr fontId="3" type="noConversion"/>
  </si>
  <si>
    <t>部分成立</t>
    <phoneticPr fontId="3" type="noConversion"/>
  </si>
  <si>
    <t>「成立」係指商標指定之所有商品或服務全部成立之情形、「不成立」則為所有商品或服務全部不成立之情形；「部分成立」係指商標指定之部分商品或服務成立之情形。</t>
    <phoneticPr fontId="3" type="noConversion"/>
  </si>
  <si>
    <t>4.</t>
    <phoneticPr fontId="3" type="noConversion"/>
  </si>
  <si>
    <t>百分比計算方式係以審結件數為分母，分別以成立、不成立、部分成立為分子計算而得。</t>
    <phoneticPr fontId="3" type="noConversion"/>
  </si>
  <si>
    <t>107</t>
  </si>
  <si>
    <t>108</t>
    <phoneticPr fontId="3" type="noConversion"/>
  </si>
  <si>
    <t>國籍</t>
    <phoneticPr fontId="3" type="noConversion"/>
  </si>
  <si>
    <r>
      <rPr>
        <sz val="12"/>
        <rFont val="標楷體"/>
        <family val="4"/>
        <charset val="136"/>
      </rPr>
      <t>申請註冊件數</t>
    </r>
    <phoneticPr fontId="3" type="noConversion"/>
  </si>
  <si>
    <r>
      <rPr>
        <sz val="12"/>
        <rFont val="標楷體"/>
        <family val="4"/>
        <charset val="136"/>
      </rPr>
      <t>百分比</t>
    </r>
    <phoneticPr fontId="3" type="noConversion"/>
  </si>
  <si>
    <r>
      <rPr>
        <sz val="12"/>
        <rFont val="標楷體"/>
        <family val="4"/>
        <charset val="136"/>
      </rPr>
      <t>國籍</t>
    </r>
    <phoneticPr fontId="3" type="noConversion"/>
  </si>
  <si>
    <r>
      <rPr>
        <sz val="12"/>
        <rFont val="標楷體"/>
        <family val="4"/>
        <charset val="136"/>
      </rPr>
      <t>國籍</t>
    </r>
    <phoneticPr fontId="3" type="noConversion"/>
  </si>
  <si>
    <r>
      <rPr>
        <sz val="12"/>
        <rFont val="標楷體"/>
        <family val="4"/>
        <charset val="136"/>
      </rPr>
      <t>公告註冊件數</t>
    </r>
    <phoneticPr fontId="3" type="noConversion"/>
  </si>
  <si>
    <r>
      <rPr>
        <sz val="12"/>
        <rFont val="標楷體"/>
        <family val="4"/>
        <charset val="136"/>
      </rPr>
      <t>百分比</t>
    </r>
    <phoneticPr fontId="3" type="noConversion"/>
  </si>
  <si>
    <r>
      <rPr>
        <sz val="12"/>
        <rFont val="標楷體"/>
        <family val="4"/>
        <charset val="136"/>
      </rPr>
      <t>國籍</t>
    </r>
    <phoneticPr fontId="3" type="noConversion"/>
  </si>
  <si>
    <r>
      <rPr>
        <sz val="12"/>
        <rFont val="標楷體"/>
        <family val="4"/>
        <charset val="136"/>
      </rPr>
      <t>公告註冊件數</t>
    </r>
    <phoneticPr fontId="3" type="noConversion"/>
  </si>
  <si>
    <r>
      <rPr>
        <sz val="12"/>
        <rFont val="標楷體"/>
        <family val="4"/>
        <charset val="136"/>
      </rPr>
      <t>百分比</t>
    </r>
    <phoneticPr fontId="3" type="noConversion"/>
  </si>
  <si>
    <t>註：1.</t>
    <phoneticPr fontId="3" type="noConversion"/>
  </si>
  <si>
    <t>2.</t>
    <phoneticPr fontId="3" type="noConversion"/>
  </si>
  <si>
    <t>「其他」含駁回、撤回、函復及其他駁回。</t>
    <phoneticPr fontId="3" type="noConversion"/>
  </si>
  <si>
    <t>3.</t>
    <phoneticPr fontId="3" type="noConversion"/>
  </si>
  <si>
    <t>92年11月28日起將撤銷修正為廢止。</t>
    <phoneticPr fontId="3" type="noConversion"/>
  </si>
  <si>
    <t>「成立」係指商標指定之所有商品或服務全部成立之情形、「不成立」則為所有商品或服務全部不成立之情形；「部分成立」係指商標指定之部分商品或服務成立之情形。</t>
    <phoneticPr fontId="3" type="noConversion"/>
  </si>
  <si>
    <t>本表為當年審結件數。</t>
    <phoneticPr fontId="3" type="noConversion"/>
  </si>
  <si>
    <r>
      <rPr>
        <b/>
        <sz val="12"/>
        <rFont val="標楷體"/>
        <family val="4"/>
        <charset val="136"/>
      </rPr>
      <t>一、歷年商標件數統計表（</t>
    </r>
    <r>
      <rPr>
        <b/>
        <sz val="12"/>
        <rFont val="Calibri"/>
        <family val="2"/>
      </rPr>
      <t>100</t>
    </r>
    <r>
      <rPr>
        <b/>
        <sz val="12"/>
        <rFont val="標楷體"/>
        <family val="4"/>
        <charset val="136"/>
      </rPr>
      <t>年→</t>
    </r>
    <r>
      <rPr>
        <b/>
        <sz val="12"/>
        <rFont val="Calibri"/>
        <family val="2"/>
      </rPr>
      <t>109</t>
    </r>
    <r>
      <rPr>
        <b/>
        <sz val="12"/>
        <rFont val="標楷體"/>
        <family val="4"/>
        <charset val="136"/>
      </rPr>
      <t>年）</t>
    </r>
    <phoneticPr fontId="3" type="noConversion"/>
  </si>
  <si>
    <t>109</t>
    <phoneticPr fontId="3" type="noConversion"/>
  </si>
  <si>
    <r>
      <rPr>
        <b/>
        <sz val="12"/>
        <rFont val="標楷體"/>
        <family val="4"/>
        <charset val="136"/>
      </rPr>
      <t>（二）</t>
    </r>
    <r>
      <rPr>
        <b/>
        <sz val="12"/>
        <rFont val="Calibri"/>
        <family val="2"/>
      </rPr>
      <t>109</t>
    </r>
    <r>
      <rPr>
        <b/>
        <sz val="12"/>
        <rFont val="標楷體"/>
        <family val="4"/>
        <charset val="136"/>
      </rPr>
      <t>年商標申請註冊國籍統計表（以案件計）</t>
    </r>
    <phoneticPr fontId="1" type="noConversion"/>
  </si>
  <si>
    <r>
      <rPr>
        <b/>
        <sz val="12"/>
        <rFont val="標楷體"/>
        <family val="4"/>
        <charset val="136"/>
      </rPr>
      <t>（三）</t>
    </r>
    <r>
      <rPr>
        <b/>
        <sz val="12"/>
        <rFont val="Calibri"/>
        <family val="2"/>
      </rPr>
      <t>109</t>
    </r>
    <r>
      <rPr>
        <b/>
        <sz val="12"/>
        <rFont val="標楷體"/>
        <family val="4"/>
        <charset val="136"/>
      </rPr>
      <t>年商標公告註冊國籍統計表（以案件計）</t>
    </r>
    <phoneticPr fontId="4" type="noConversion"/>
  </si>
  <si>
    <t>中華民國</t>
    <phoneticPr fontId="3" type="noConversion"/>
  </si>
  <si>
    <t>中國大陸</t>
    <phoneticPr fontId="3" type="noConversion"/>
  </si>
  <si>
    <t>日本</t>
    <phoneticPr fontId="3" type="noConversion"/>
  </si>
  <si>
    <t>美國</t>
    <phoneticPr fontId="3" type="noConversion"/>
  </si>
  <si>
    <t>香港</t>
    <phoneticPr fontId="3" type="noConversion"/>
  </si>
  <si>
    <t>南韓</t>
    <phoneticPr fontId="3" type="noConversion"/>
  </si>
  <si>
    <t>德國</t>
    <phoneticPr fontId="3" type="noConversion"/>
  </si>
  <si>
    <t>法國</t>
    <phoneticPr fontId="3" type="noConversion"/>
  </si>
  <si>
    <t>瑞士</t>
    <phoneticPr fontId="3" type="noConversion"/>
  </si>
  <si>
    <t>英國</t>
    <phoneticPr fontId="3" type="noConversion"/>
  </si>
  <si>
    <t>新加坡</t>
    <phoneticPr fontId="3" type="noConversion"/>
  </si>
  <si>
    <t>義大利</t>
    <phoneticPr fontId="3" type="noConversion"/>
  </si>
  <si>
    <t>英屬維爾京群島</t>
    <phoneticPr fontId="3" type="noConversion"/>
  </si>
  <si>
    <t>開曼群島</t>
    <phoneticPr fontId="3" type="noConversion"/>
  </si>
  <si>
    <t>澳大利亞</t>
    <phoneticPr fontId="3" type="noConversion"/>
  </si>
  <si>
    <t>加拿大</t>
    <phoneticPr fontId="3" type="noConversion"/>
  </si>
  <si>
    <t>荷蘭</t>
    <phoneticPr fontId="3" type="noConversion"/>
  </si>
  <si>
    <t>西班牙</t>
    <phoneticPr fontId="3" type="noConversion"/>
  </si>
  <si>
    <t>瑞典</t>
    <phoneticPr fontId="3" type="noConversion"/>
  </si>
  <si>
    <t>馬來西亞</t>
    <phoneticPr fontId="3" type="noConversion"/>
  </si>
  <si>
    <t>泰國</t>
    <phoneticPr fontId="3" type="noConversion"/>
  </si>
  <si>
    <t>丹麥</t>
    <phoneticPr fontId="3" type="noConversion"/>
  </si>
  <si>
    <t>紐西蘭</t>
    <phoneticPr fontId="3" type="noConversion"/>
  </si>
  <si>
    <t>比利時</t>
    <phoneticPr fontId="3" type="noConversion"/>
  </si>
  <si>
    <t>愛爾蘭</t>
    <phoneticPr fontId="3" type="noConversion"/>
  </si>
  <si>
    <t>越南</t>
    <phoneticPr fontId="3" type="noConversion"/>
  </si>
  <si>
    <t>薩摩亞</t>
    <phoneticPr fontId="3" type="noConversion"/>
  </si>
  <si>
    <t>印度尼西亞</t>
    <phoneticPr fontId="3" type="noConversion"/>
  </si>
  <si>
    <t>挪威</t>
    <phoneticPr fontId="3" type="noConversion"/>
  </si>
  <si>
    <t>盧森堡</t>
    <phoneticPr fontId="3" type="noConversion"/>
  </si>
  <si>
    <t>塞席爾</t>
    <phoneticPr fontId="3" type="noConversion"/>
  </si>
  <si>
    <t>以色列</t>
    <phoneticPr fontId="3" type="noConversion"/>
  </si>
  <si>
    <t>奧地利</t>
    <phoneticPr fontId="3" type="noConversion"/>
  </si>
  <si>
    <t>芬蘭</t>
    <phoneticPr fontId="3" type="noConversion"/>
  </si>
  <si>
    <t>貝里斯</t>
    <phoneticPr fontId="3" type="noConversion"/>
  </si>
  <si>
    <t>印度</t>
    <phoneticPr fontId="3" type="noConversion"/>
  </si>
  <si>
    <t>阿拉伯聯合大公國</t>
    <phoneticPr fontId="3" type="noConversion"/>
  </si>
  <si>
    <t>菲律賓</t>
    <phoneticPr fontId="3" type="noConversion"/>
  </si>
  <si>
    <t>土耳其</t>
    <phoneticPr fontId="3" type="noConversion"/>
  </si>
  <si>
    <t>保加利亞</t>
    <phoneticPr fontId="3" type="noConversion"/>
  </si>
  <si>
    <t>葡萄牙</t>
    <phoneticPr fontId="3" type="noConversion"/>
  </si>
  <si>
    <t>百慕達</t>
    <phoneticPr fontId="3" type="noConversion"/>
  </si>
  <si>
    <t>波蘭</t>
    <phoneticPr fontId="3" type="noConversion"/>
  </si>
  <si>
    <t>巴西</t>
    <phoneticPr fontId="3" type="noConversion"/>
  </si>
  <si>
    <t>南非</t>
    <phoneticPr fontId="3" type="noConversion"/>
  </si>
  <si>
    <t>澳門</t>
    <phoneticPr fontId="3" type="noConversion"/>
  </si>
  <si>
    <t>俄羅斯聯邦</t>
    <phoneticPr fontId="3" type="noConversion"/>
  </si>
  <si>
    <t>墨西哥</t>
    <phoneticPr fontId="3" type="noConversion"/>
  </si>
  <si>
    <t>沙烏地阿拉伯</t>
  </si>
  <si>
    <t>摩納哥</t>
    <phoneticPr fontId="3" type="noConversion"/>
  </si>
  <si>
    <t>智利</t>
    <phoneticPr fontId="3" type="noConversion"/>
  </si>
  <si>
    <t>列支敦斯登</t>
    <phoneticPr fontId="3" type="noConversion"/>
  </si>
  <si>
    <t>阿根廷</t>
    <phoneticPr fontId="3" type="noConversion"/>
  </si>
  <si>
    <t>希臘</t>
    <phoneticPr fontId="3" type="noConversion"/>
  </si>
  <si>
    <t>英屬安圭拉</t>
    <phoneticPr fontId="3" type="noConversion"/>
  </si>
  <si>
    <t>立陶宛</t>
    <phoneticPr fontId="3" type="noConversion"/>
  </si>
  <si>
    <t>模里西斯</t>
    <phoneticPr fontId="3" type="noConversion"/>
  </si>
  <si>
    <t>賽普勒斯</t>
    <phoneticPr fontId="3" type="noConversion"/>
  </si>
  <si>
    <t>馬爾他</t>
    <phoneticPr fontId="3" type="noConversion"/>
  </si>
  <si>
    <t>斯洛伐克</t>
    <phoneticPr fontId="3" type="noConversion"/>
  </si>
  <si>
    <t>捷克</t>
    <phoneticPr fontId="3" type="noConversion"/>
  </si>
  <si>
    <t>愛沙尼亞</t>
  </si>
  <si>
    <t>匈牙利</t>
  </si>
  <si>
    <t>伊拉克</t>
    <phoneticPr fontId="3" type="noConversion"/>
  </si>
  <si>
    <t>冰島</t>
    <phoneticPr fontId="3" type="noConversion"/>
  </si>
  <si>
    <t>秘魯</t>
    <phoneticPr fontId="3" type="noConversion"/>
  </si>
  <si>
    <t>其他</t>
    <phoneticPr fontId="3" type="noConversion"/>
  </si>
  <si>
    <t>中華民國</t>
    <phoneticPr fontId="3" type="noConversion"/>
  </si>
  <si>
    <t>中國大陸</t>
    <phoneticPr fontId="3" type="noConversion"/>
  </si>
  <si>
    <t>日本</t>
    <phoneticPr fontId="3" type="noConversion"/>
  </si>
  <si>
    <t>美國</t>
    <phoneticPr fontId="3" type="noConversion"/>
  </si>
  <si>
    <t>香港</t>
    <phoneticPr fontId="3" type="noConversion"/>
  </si>
  <si>
    <t>南韓</t>
    <phoneticPr fontId="3" type="noConversion"/>
  </si>
  <si>
    <t>德國</t>
    <phoneticPr fontId="3" type="noConversion"/>
  </si>
  <si>
    <t>法國</t>
    <phoneticPr fontId="3" type="noConversion"/>
  </si>
  <si>
    <t>瑞士</t>
    <phoneticPr fontId="3" type="noConversion"/>
  </si>
  <si>
    <t>英國</t>
    <phoneticPr fontId="3" type="noConversion"/>
  </si>
  <si>
    <t>義大利</t>
    <phoneticPr fontId="3" type="noConversion"/>
  </si>
  <si>
    <t>新加坡</t>
    <phoneticPr fontId="3" type="noConversion"/>
  </si>
  <si>
    <t>開曼群島</t>
    <phoneticPr fontId="3" type="noConversion"/>
  </si>
  <si>
    <t>英屬維爾京群島</t>
    <phoneticPr fontId="3" type="noConversion"/>
  </si>
  <si>
    <t>澳大利亞</t>
    <phoneticPr fontId="3" type="noConversion"/>
  </si>
  <si>
    <t>荷蘭</t>
    <phoneticPr fontId="3" type="noConversion"/>
  </si>
  <si>
    <t>加拿大</t>
    <phoneticPr fontId="3" type="noConversion"/>
  </si>
  <si>
    <t>西班牙</t>
    <phoneticPr fontId="3" type="noConversion"/>
  </si>
  <si>
    <t>泰國</t>
    <phoneticPr fontId="3" type="noConversion"/>
  </si>
  <si>
    <t>馬來西亞</t>
    <phoneticPr fontId="3" type="noConversion"/>
  </si>
  <si>
    <t>瑞典</t>
    <phoneticPr fontId="3" type="noConversion"/>
  </si>
  <si>
    <t>紐西蘭</t>
    <phoneticPr fontId="3" type="noConversion"/>
  </si>
  <si>
    <t>薩摩亞</t>
    <phoneticPr fontId="3" type="noConversion"/>
  </si>
  <si>
    <t>丹麥</t>
    <phoneticPr fontId="3" type="noConversion"/>
  </si>
  <si>
    <t>澳門</t>
    <phoneticPr fontId="3" type="noConversion"/>
  </si>
  <si>
    <t>英屬安圭拉</t>
    <phoneticPr fontId="3" type="noConversion"/>
  </si>
  <si>
    <t>愛爾蘭</t>
    <phoneticPr fontId="3" type="noConversion"/>
  </si>
  <si>
    <t>奧地利</t>
    <phoneticPr fontId="3" type="noConversion"/>
  </si>
  <si>
    <t>印度尼西亞</t>
    <phoneticPr fontId="3" type="noConversion"/>
  </si>
  <si>
    <t>比利時</t>
    <phoneticPr fontId="3" type="noConversion"/>
  </si>
  <si>
    <t>越南</t>
    <phoneticPr fontId="3" type="noConversion"/>
  </si>
  <si>
    <t>挪威</t>
    <phoneticPr fontId="3" type="noConversion"/>
  </si>
  <si>
    <t>俄羅斯聯邦</t>
    <phoneticPr fontId="3" type="noConversion"/>
  </si>
  <si>
    <t>芬蘭</t>
    <phoneticPr fontId="3" type="noConversion"/>
  </si>
  <si>
    <t>希臘</t>
    <phoneticPr fontId="3" type="noConversion"/>
  </si>
  <si>
    <t>列支敦斯登</t>
    <phoneticPr fontId="3" type="noConversion"/>
  </si>
  <si>
    <t>塞席爾</t>
    <phoneticPr fontId="3" type="noConversion"/>
  </si>
  <si>
    <t>以色列</t>
    <phoneticPr fontId="3" type="noConversion"/>
  </si>
  <si>
    <t>阿拉伯聯合大公國</t>
    <phoneticPr fontId="3" type="noConversion"/>
  </si>
  <si>
    <t>盧森堡</t>
    <phoneticPr fontId="3" type="noConversion"/>
  </si>
  <si>
    <t>保加利亞</t>
    <phoneticPr fontId="3" type="noConversion"/>
  </si>
  <si>
    <t>菲律賓</t>
    <phoneticPr fontId="3" type="noConversion"/>
  </si>
  <si>
    <t>印度</t>
    <phoneticPr fontId="3" type="noConversion"/>
  </si>
  <si>
    <t>波蘭</t>
    <phoneticPr fontId="3" type="noConversion"/>
  </si>
  <si>
    <t>捷克</t>
    <phoneticPr fontId="3" type="noConversion"/>
  </si>
  <si>
    <t>巴西</t>
    <phoneticPr fontId="3" type="noConversion"/>
  </si>
  <si>
    <t>貝里斯</t>
    <phoneticPr fontId="3" type="noConversion"/>
  </si>
  <si>
    <t>葡萄牙</t>
    <phoneticPr fontId="3" type="noConversion"/>
  </si>
  <si>
    <t>土耳其</t>
    <phoneticPr fontId="3" type="noConversion"/>
  </si>
  <si>
    <t>南非</t>
    <phoneticPr fontId="3" type="noConversion"/>
  </si>
  <si>
    <t>墨西哥</t>
    <phoneticPr fontId="3" type="noConversion"/>
  </si>
  <si>
    <t>百慕達</t>
    <phoneticPr fontId="3" type="noConversion"/>
  </si>
  <si>
    <t>智利</t>
    <phoneticPr fontId="3" type="noConversion"/>
  </si>
  <si>
    <t>阿根廷</t>
    <phoneticPr fontId="3" type="noConversion"/>
  </si>
  <si>
    <t>賽普勒斯</t>
    <phoneticPr fontId="3" type="noConversion"/>
  </si>
  <si>
    <t>摩納哥</t>
    <phoneticPr fontId="3" type="noConversion"/>
  </si>
  <si>
    <t>拉脫維亞</t>
    <phoneticPr fontId="3" type="noConversion"/>
  </si>
  <si>
    <t>匈牙利</t>
    <phoneticPr fontId="3" type="noConversion"/>
  </si>
  <si>
    <t>多明尼加</t>
    <phoneticPr fontId="3" type="noConversion"/>
  </si>
  <si>
    <t>伊拉克</t>
    <phoneticPr fontId="3" type="noConversion"/>
  </si>
  <si>
    <t>冰島</t>
    <phoneticPr fontId="3" type="noConversion"/>
  </si>
  <si>
    <t>其他</t>
    <phoneticPr fontId="3" type="noConversion"/>
  </si>
  <si>
    <r>
      <rPr>
        <b/>
        <sz val="12"/>
        <rFont val="標楷體"/>
        <family val="4"/>
        <charset val="136"/>
      </rPr>
      <t>（六）最近</t>
    </r>
    <r>
      <rPr>
        <b/>
        <sz val="12"/>
        <rFont val="Calibri"/>
        <family val="2"/>
      </rPr>
      <t>10</t>
    </r>
    <r>
      <rPr>
        <b/>
        <sz val="12"/>
        <rFont val="標楷體"/>
        <family val="4"/>
        <charset val="136"/>
      </rPr>
      <t>年智慧財產法院行政訴訟商標事件統計表</t>
    </r>
    <r>
      <rPr>
        <b/>
        <sz val="12"/>
        <rFont val="Calibri"/>
        <family val="2"/>
      </rPr>
      <t xml:space="preserve"> </t>
    </r>
    <phoneticPr fontId="4" type="noConversion"/>
  </si>
  <si>
    <r>
      <rPr>
        <b/>
        <sz val="12"/>
        <rFont val="標楷體"/>
        <family val="4"/>
        <charset val="136"/>
      </rPr>
      <t>（五）最近</t>
    </r>
    <r>
      <rPr>
        <b/>
        <sz val="12"/>
        <rFont val="Calibri"/>
        <family val="2"/>
      </rPr>
      <t>10</t>
    </r>
    <r>
      <rPr>
        <b/>
        <sz val="12"/>
        <rFont val="標楷體"/>
        <family val="4"/>
        <charset val="136"/>
      </rPr>
      <t>年商標訴願案件數量統計表</t>
    </r>
    <r>
      <rPr>
        <b/>
        <sz val="12"/>
        <rFont val="Calibri"/>
        <family val="2"/>
      </rPr>
      <t xml:space="preserve"> </t>
    </r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</si>
</sst>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1" formatCode="_-* #,##0_-;\-* #,##0_-;_-* &quot;-&quot;_-;_-@_-"/>
    <numFmt numFmtId="43" formatCode="_-* #,##0.00_-;\-* #,##0.00_-;_-* &quot;-&quot;??_-;_-@_-"/>
    <numFmt numFmtId="176" formatCode="_(* #,##0_);_(* \(#,##0\);_(* &quot;-&quot;_);_(@_)"/>
    <numFmt numFmtId="177" formatCode="_(* #,##0_);_(* \(#,##0\);_(* &quot;-&quot;??_);_(@_)"/>
    <numFmt numFmtId="178" formatCode="_(* #,##0.00_);_(* \(#,##0.00\);_(* &quot;-&quot;??_);_(@_)"/>
    <numFmt numFmtId="179" formatCode="#,##0_);[Red]\(#,##0\)"/>
    <numFmt numFmtId="181" formatCode="#,##0_ "/>
    <numFmt numFmtId="182" formatCode="0.00_);[Red]\(0.00\)"/>
    <numFmt numFmtId="184" formatCode="0.00_ "/>
    <numFmt numFmtId="186" formatCode="_-* #,##0_-;\-* #,##0_-;_-* &quot;-&quot;??_-;_-@_-"/>
    <numFmt numFmtId="187" formatCode="0_ "/>
  </numFmts>
  <fonts count="25" x14ac:knownFonts="1">
    <font>
      <sz val="12"/>
      <name val="新細明體"/>
      <family val="1"/>
      <charset val="136"/>
    </font>
    <font>
      <sz val="12"/>
      <name val="Times New Roman"/>
      <family val="1"/>
    </font>
    <font>
      <sz val="12"/>
      <name val="新細明體"/>
      <family val="1"/>
      <charset val="136"/>
    </font>
    <font>
      <sz val="9"/>
      <name val="細明體"/>
      <family val="3"/>
      <charset val="136"/>
    </font>
    <font>
      <sz val="9"/>
      <name val="新細明體"/>
      <family val="1"/>
      <charset val="136"/>
    </font>
    <font>
      <sz val="12"/>
      <name val="標楷體"/>
      <family val="4"/>
      <charset val="136"/>
    </font>
    <font>
      <sz val="9"/>
      <name val="標楷體"/>
      <family val="4"/>
      <charset val="136"/>
    </font>
    <font>
      <sz val="10"/>
      <name val="標楷體"/>
      <family val="4"/>
      <charset val="136"/>
    </font>
    <font>
      <b/>
      <sz val="12"/>
      <name val="標楷體"/>
      <family val="4"/>
      <charset val="136"/>
    </font>
    <font>
      <b/>
      <sz val="14"/>
      <name val="Times New Roman"/>
      <family val="1"/>
    </font>
    <font>
      <b/>
      <sz val="16"/>
      <name val="標楷體"/>
      <family val="4"/>
      <charset val="136"/>
    </font>
    <font>
      <b/>
      <sz val="14"/>
      <name val="標楷體"/>
      <family val="4"/>
      <charset val="136"/>
    </font>
    <font>
      <sz val="14"/>
      <name val="Calibri"/>
      <family val="2"/>
    </font>
    <font>
      <b/>
      <sz val="14"/>
      <name val="Calibri"/>
      <family val="2"/>
    </font>
    <font>
      <sz val="12"/>
      <name val="Calibri"/>
      <family val="2"/>
    </font>
    <font>
      <sz val="9"/>
      <name val="Calibri"/>
      <family val="2"/>
    </font>
    <font>
      <sz val="10"/>
      <name val="Calibri"/>
      <family val="2"/>
    </font>
    <font>
      <b/>
      <sz val="9"/>
      <name val="Calibri"/>
      <family val="2"/>
    </font>
    <font>
      <sz val="8"/>
      <name val="Calibri"/>
      <family val="2"/>
    </font>
    <font>
      <b/>
      <sz val="12"/>
      <name val="Calibri"/>
      <family val="2"/>
    </font>
    <font>
      <sz val="11"/>
      <name val="Calibri"/>
      <family val="2"/>
    </font>
    <font>
      <b/>
      <sz val="10"/>
      <name val="Calibri"/>
      <family val="2"/>
    </font>
    <font>
      <sz val="12"/>
      <name val="細明體"/>
      <family val="3"/>
      <charset val="136"/>
    </font>
    <font>
      <sz val="12"/>
      <color theme="1"/>
      <name val="新細明體"/>
      <family val="1"/>
      <charset val="136"/>
      <scheme val="minor"/>
    </font>
    <font>
      <sz val="10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 diagonalDown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/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/>
      <top/>
      <bottom style="thin">
        <color indexed="64"/>
      </bottom>
      <diagonal/>
    </border>
  </borders>
  <cellStyleXfs count="13">
    <xf numFmtId="0" fontId="0" fillId="0" borderId="0"/>
    <xf numFmtId="0" fontId="23" fillId="0" borderId="0">
      <alignment vertical="center"/>
    </xf>
    <xf numFmtId="0" fontId="1" fillId="0" borderId="0"/>
    <xf numFmtId="0" fontId="1" fillId="0" borderId="0"/>
    <xf numFmtId="0" fontId="2" fillId="0" borderId="1"/>
    <xf numFmtId="0" fontId="1" fillId="0" borderId="0"/>
    <xf numFmtId="43" fontId="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295">
    <xf numFmtId="0" fontId="0" fillId="0" borderId="0" xfId="0"/>
    <xf numFmtId="0" fontId="12" fillId="0" borderId="0" xfId="2" applyFont="1"/>
    <xf numFmtId="0" fontId="12" fillId="0" borderId="0" xfId="0" applyFont="1"/>
    <xf numFmtId="0" fontId="14" fillId="0" borderId="0" xfId="0" applyFont="1"/>
    <xf numFmtId="10" fontId="14" fillId="0" borderId="0" xfId="0" applyNumberFormat="1" applyFont="1"/>
    <xf numFmtId="186" fontId="14" fillId="0" borderId="0" xfId="6" applyNumberFormat="1" applyFont="1" applyBorder="1"/>
    <xf numFmtId="0" fontId="16" fillId="0" borderId="0" xfId="2" applyFont="1"/>
    <xf numFmtId="0" fontId="16" fillId="0" borderId="0" xfId="0" applyFont="1"/>
    <xf numFmtId="0" fontId="15" fillId="0" borderId="0" xfId="2" applyFont="1"/>
    <xf numFmtId="176" fontId="15" fillId="0" borderId="0" xfId="7" applyFont="1"/>
    <xf numFmtId="177" fontId="15" fillId="0" borderId="0" xfId="10" applyNumberFormat="1" applyFont="1"/>
    <xf numFmtId="176" fontId="17" fillId="0" borderId="0" xfId="7" applyFont="1"/>
    <xf numFmtId="0" fontId="18" fillId="0" borderId="0" xfId="2" applyFont="1"/>
    <xf numFmtId="0" fontId="13" fillId="0" borderId="0" xfId="0" applyFont="1"/>
    <xf numFmtId="0" fontId="19" fillId="0" borderId="0" xfId="2" applyFont="1" applyAlignment="1">
      <alignment horizontal="center"/>
    </xf>
    <xf numFmtId="0" fontId="12" fillId="0" borderId="0" xfId="2" applyFont="1" applyAlignment="1">
      <alignment horizontal="center"/>
    </xf>
    <xf numFmtId="0" fontId="14" fillId="0" borderId="0" xfId="3" applyFont="1"/>
    <xf numFmtId="0" fontId="15" fillId="0" borderId="0" xfId="5" applyFont="1"/>
    <xf numFmtId="0" fontId="16" fillId="0" borderId="0" xfId="3" applyFont="1"/>
    <xf numFmtId="0" fontId="19" fillId="0" borderId="0" xfId="5" applyFont="1"/>
    <xf numFmtId="0" fontId="15" fillId="0" borderId="0" xfId="0" applyFont="1"/>
    <xf numFmtId="0" fontId="16" fillId="0" borderId="0" xfId="5" applyFont="1" applyAlignment="1"/>
    <xf numFmtId="0" fontId="14" fillId="0" borderId="0" xfId="0" applyFont="1" applyAlignment="1"/>
    <xf numFmtId="0" fontId="19" fillId="0" borderId="2" xfId="0" applyFont="1" applyBorder="1" applyAlignment="1">
      <alignment horizontal="center" vertical="center"/>
    </xf>
    <xf numFmtId="0" fontId="18" fillId="0" borderId="0" xfId="5" applyFont="1"/>
    <xf numFmtId="0" fontId="19" fillId="0" borderId="3" xfId="0" applyFont="1" applyBorder="1" applyAlignment="1">
      <alignment horizontal="center" vertical="center" wrapText="1"/>
    </xf>
    <xf numFmtId="0" fontId="14" fillId="0" borderId="4" xfId="5" applyFont="1" applyFill="1" applyBorder="1" applyAlignment="1">
      <alignment horizontal="center"/>
    </xf>
    <xf numFmtId="176" fontId="14" fillId="0" borderId="0" xfId="9" applyFont="1" applyFill="1" applyBorder="1" applyAlignment="1"/>
    <xf numFmtId="0" fontId="14" fillId="0" borderId="0" xfId="0" applyFont="1" applyAlignment="1">
      <alignment vertical="top"/>
    </xf>
    <xf numFmtId="0" fontId="20" fillId="0" borderId="0" xfId="0" applyFont="1"/>
    <xf numFmtId="0" fontId="15" fillId="0" borderId="0" xfId="5" applyFont="1" applyFill="1" applyBorder="1" applyAlignment="1">
      <alignment horizontal="center"/>
    </xf>
    <xf numFmtId="0" fontId="15" fillId="0" borderId="5" xfId="5" applyFont="1" applyFill="1" applyBorder="1" applyAlignment="1">
      <alignment horizontal="left" indent="1"/>
    </xf>
    <xf numFmtId="0" fontId="19" fillId="0" borderId="6" xfId="0" applyFont="1" applyBorder="1" applyAlignment="1">
      <alignment horizontal="center" vertical="center"/>
    </xf>
    <xf numFmtId="0" fontId="19" fillId="0" borderId="7" xfId="0" applyFont="1" applyBorder="1" applyAlignment="1">
      <alignment horizontal="center" vertical="center"/>
    </xf>
    <xf numFmtId="41" fontId="14" fillId="0" borderId="0" xfId="3" applyNumberFormat="1" applyFont="1" applyBorder="1"/>
    <xf numFmtId="179" fontId="19" fillId="0" borderId="0" xfId="9" applyNumberFormat="1" applyFont="1"/>
    <xf numFmtId="179" fontId="14" fillId="0" borderId="0" xfId="5" applyNumberFormat="1" applyFont="1"/>
    <xf numFmtId="179" fontId="14" fillId="0" borderId="0" xfId="9" applyNumberFormat="1" applyFont="1"/>
    <xf numFmtId="179" fontId="14" fillId="0" borderId="0" xfId="0" applyNumberFormat="1" applyFont="1"/>
    <xf numFmtId="179" fontId="16" fillId="0" borderId="0" xfId="0" applyNumberFormat="1" applyFont="1"/>
    <xf numFmtId="179" fontId="19" fillId="0" borderId="0" xfId="0" applyNumberFormat="1" applyFont="1"/>
    <xf numFmtId="0" fontId="19" fillId="0" borderId="0" xfId="0" applyFont="1"/>
    <xf numFmtId="0" fontId="14" fillId="0" borderId="0" xfId="0" applyFont="1" applyBorder="1"/>
    <xf numFmtId="0" fontId="16" fillId="0" borderId="0" xfId="0" applyFont="1" applyBorder="1"/>
    <xf numFmtId="0" fontId="16" fillId="0" borderId="7" xfId="4" applyFont="1" applyBorder="1" applyAlignment="1">
      <alignment horizontal="center" vertical="center" wrapText="1"/>
    </xf>
    <xf numFmtId="0" fontId="16" fillId="0" borderId="2" xfId="4" applyFont="1" applyBorder="1" applyAlignment="1">
      <alignment horizontal="center" vertical="center" wrapText="1"/>
    </xf>
    <xf numFmtId="0" fontId="16" fillId="0" borderId="4" xfId="4" applyFont="1" applyBorder="1" applyAlignment="1">
      <alignment horizontal="center" vertical="center"/>
    </xf>
    <xf numFmtId="179" fontId="16" fillId="0" borderId="0" xfId="0" applyNumberFormat="1" applyFont="1" applyBorder="1"/>
    <xf numFmtId="0" fontId="21" fillId="0" borderId="0" xfId="0" applyFont="1"/>
    <xf numFmtId="181" fontId="16" fillId="0" borderId="8" xfId="4" applyNumberFormat="1" applyFont="1" applyFill="1" applyBorder="1" applyAlignment="1">
      <alignment vertical="center"/>
    </xf>
    <xf numFmtId="181" fontId="16" fillId="0" borderId="0" xfId="4" applyNumberFormat="1" applyFont="1" applyFill="1" applyBorder="1" applyAlignment="1">
      <alignment vertical="center"/>
    </xf>
    <xf numFmtId="187" fontId="16" fillId="0" borderId="0" xfId="4" applyNumberFormat="1" applyFont="1" applyBorder="1" applyAlignment="1">
      <alignment vertical="center"/>
    </xf>
    <xf numFmtId="0" fontId="14" fillId="0" borderId="0" xfId="3" applyFont="1" applyBorder="1" applyAlignment="1">
      <alignment horizontal="left" wrapText="1"/>
    </xf>
    <xf numFmtId="0" fontId="14" fillId="0" borderId="0" xfId="0" applyFont="1" applyBorder="1" applyAlignment="1">
      <alignment wrapText="1"/>
    </xf>
    <xf numFmtId="0" fontId="14" fillId="0" borderId="9" xfId="2" applyFont="1" applyBorder="1" applyAlignment="1">
      <alignment horizontal="center" textRotation="135"/>
    </xf>
    <xf numFmtId="0" fontId="14" fillId="2" borderId="7" xfId="0" applyFont="1" applyFill="1" applyBorder="1" applyAlignment="1">
      <alignment horizontal="center" vertical="center"/>
    </xf>
    <xf numFmtId="177" fontId="14" fillId="0" borderId="10" xfId="6" applyNumberFormat="1" applyFont="1" applyBorder="1" applyAlignment="1">
      <alignment vertical="center"/>
    </xf>
    <xf numFmtId="0" fontId="14" fillId="0" borderId="0" xfId="0" applyFont="1" applyBorder="1" applyAlignment="1">
      <alignment horizontal="right"/>
    </xf>
    <xf numFmtId="181" fontId="14" fillId="0" borderId="4" xfId="3" applyNumberFormat="1" applyFont="1" applyBorder="1"/>
    <xf numFmtId="181" fontId="14" fillId="0" borderId="10" xfId="3" applyNumberFormat="1" applyFont="1" applyBorder="1"/>
    <xf numFmtId="0" fontId="14" fillId="0" borderId="0" xfId="3" applyFont="1" applyBorder="1"/>
    <xf numFmtId="0" fontId="16" fillId="0" borderId="0" xfId="3" applyFont="1" applyBorder="1"/>
    <xf numFmtId="0" fontId="14" fillId="0" borderId="9" xfId="2" applyFont="1" applyBorder="1" applyAlignment="1">
      <alignment horizontal="center"/>
    </xf>
    <xf numFmtId="0" fontId="14" fillId="2" borderId="2" xfId="0" applyFont="1" applyFill="1" applyBorder="1" applyAlignment="1">
      <alignment horizontal="center" vertical="center"/>
    </xf>
    <xf numFmtId="0" fontId="14" fillId="0" borderId="10" xfId="0" applyFont="1" applyFill="1" applyBorder="1" applyAlignment="1">
      <alignment horizontal="center"/>
    </xf>
    <xf numFmtId="0" fontId="13" fillId="0" borderId="0" xfId="3" applyFont="1"/>
    <xf numFmtId="186" fontId="16" fillId="0" borderId="0" xfId="6" applyNumberFormat="1" applyFont="1"/>
    <xf numFmtId="0" fontId="19" fillId="0" borderId="0" xfId="3" applyFont="1"/>
    <xf numFmtId="186" fontId="14" fillId="0" borderId="0" xfId="6" applyNumberFormat="1" applyFont="1"/>
    <xf numFmtId="0" fontId="16" fillId="0" borderId="1" xfId="3" applyFont="1" applyBorder="1" applyAlignment="1">
      <alignment horizontal="center"/>
    </xf>
    <xf numFmtId="186" fontId="16" fillId="0" borderId="11" xfId="6" applyNumberFormat="1" applyFont="1" applyBorder="1"/>
    <xf numFmtId="177" fontId="16" fillId="0" borderId="10" xfId="11" applyNumberFormat="1" applyFont="1" applyBorder="1" applyAlignment="1">
      <alignment horizontal="center"/>
    </xf>
    <xf numFmtId="186" fontId="16" fillId="0" borderId="10" xfId="6" applyNumberFormat="1" applyFont="1" applyBorder="1"/>
    <xf numFmtId="177" fontId="16" fillId="0" borderId="12" xfId="11" applyNumberFormat="1" applyFont="1" applyBorder="1" applyAlignment="1">
      <alignment horizontal="center"/>
    </xf>
    <xf numFmtId="177" fontId="16" fillId="0" borderId="13" xfId="11" applyNumberFormat="1" applyFont="1" applyBorder="1" applyAlignment="1">
      <alignment horizontal="center"/>
    </xf>
    <xf numFmtId="186" fontId="16" fillId="0" borderId="13" xfId="6" applyNumberFormat="1" applyFont="1" applyBorder="1"/>
    <xf numFmtId="177" fontId="16" fillId="0" borderId="0" xfId="11" applyNumberFormat="1" applyFont="1" applyBorder="1" applyAlignment="1">
      <alignment horizontal="center"/>
    </xf>
    <xf numFmtId="186" fontId="16" fillId="0" borderId="0" xfId="6" applyNumberFormat="1" applyFont="1" applyBorder="1"/>
    <xf numFmtId="0" fontId="15" fillId="0" borderId="0" xfId="3" applyFont="1"/>
    <xf numFmtId="182" fontId="14" fillId="0" borderId="0" xfId="3" applyNumberFormat="1" applyFont="1"/>
    <xf numFmtId="0" fontId="14" fillId="0" borderId="0" xfId="0" applyFont="1" applyBorder="1" applyAlignment="1"/>
    <xf numFmtId="179" fontId="14" fillId="0" borderId="0" xfId="3" applyNumberFormat="1" applyFont="1"/>
    <xf numFmtId="0" fontId="14" fillId="0" borderId="0" xfId="3" applyFont="1" applyFill="1" applyBorder="1"/>
    <xf numFmtId="0" fontId="13" fillId="0" borderId="0" xfId="5" applyFont="1"/>
    <xf numFmtId="0" fontId="14" fillId="0" borderId="0" xfId="5" applyFont="1"/>
    <xf numFmtId="0" fontId="19" fillId="0" borderId="2" xfId="2" applyNumberFormat="1" applyFont="1" applyBorder="1" applyAlignment="1">
      <alignment horizontal="center" vertical="center"/>
    </xf>
    <xf numFmtId="0" fontId="14" fillId="0" borderId="4" xfId="2" applyNumberFormat="1" applyFont="1" applyFill="1" applyBorder="1" applyAlignment="1">
      <alignment horizontal="center" vertical="center"/>
    </xf>
    <xf numFmtId="0" fontId="14" fillId="0" borderId="0" xfId="2" applyFont="1" applyAlignment="1">
      <alignment horizontal="left"/>
    </xf>
    <xf numFmtId="0" fontId="17" fillId="0" borderId="0" xfId="2" applyFont="1"/>
    <xf numFmtId="176" fontId="15" fillId="0" borderId="0" xfId="9" applyFont="1" applyFill="1" applyBorder="1" applyAlignment="1"/>
    <xf numFmtId="0" fontId="19" fillId="0" borderId="0" xfId="5" applyFont="1" applyFill="1" applyBorder="1" applyAlignment="1">
      <alignment horizontal="center"/>
    </xf>
    <xf numFmtId="10" fontId="16" fillId="3" borderId="0" xfId="1" applyNumberFormat="1" applyFont="1" applyFill="1" applyBorder="1" applyAlignment="1">
      <alignment horizontal="center" vertical="center"/>
    </xf>
    <xf numFmtId="0" fontId="14" fillId="0" borderId="10" xfId="3" applyFont="1" applyFill="1" applyBorder="1" applyAlignment="1">
      <alignment horizontal="center"/>
    </xf>
    <xf numFmtId="9" fontId="14" fillId="0" borderId="0" xfId="12" applyFont="1" applyAlignment="1">
      <alignment horizontal="left"/>
    </xf>
    <xf numFmtId="177" fontId="14" fillId="0" borderId="0" xfId="11" applyNumberFormat="1" applyFont="1"/>
    <xf numFmtId="0" fontId="14" fillId="0" borderId="0" xfId="3" applyFont="1" applyAlignment="1">
      <alignment horizontal="left"/>
    </xf>
    <xf numFmtId="0" fontId="19" fillId="0" borderId="14" xfId="3" applyFont="1" applyBorder="1" applyAlignment="1">
      <alignment horizontal="distributed"/>
    </xf>
    <xf numFmtId="177" fontId="19" fillId="0" borderId="14" xfId="11" applyNumberFormat="1" applyFont="1" applyBorder="1"/>
    <xf numFmtId="182" fontId="19" fillId="0" borderId="14" xfId="3" applyNumberFormat="1" applyFont="1" applyBorder="1"/>
    <xf numFmtId="9" fontId="14" fillId="0" borderId="0" xfId="12" applyFont="1" applyFill="1" applyBorder="1" applyAlignment="1">
      <alignment horizontal="left"/>
    </xf>
    <xf numFmtId="182" fontId="14" fillId="0" borderId="0" xfId="12" applyNumberFormat="1" applyFont="1" applyFill="1" applyBorder="1" applyAlignment="1">
      <alignment horizontal="left"/>
    </xf>
    <xf numFmtId="0" fontId="14" fillId="0" borderId="15" xfId="3" applyFont="1" applyFill="1" applyBorder="1" applyAlignment="1">
      <alignment horizontal="left"/>
    </xf>
    <xf numFmtId="10" fontId="14" fillId="0" borderId="0" xfId="3" applyNumberFormat="1" applyFont="1"/>
    <xf numFmtId="0" fontId="5" fillId="0" borderId="0" xfId="0" applyFont="1" applyBorder="1" applyAlignment="1">
      <alignment horizontal="left"/>
    </xf>
    <xf numFmtId="0" fontId="5" fillId="0" borderId="0" xfId="0" applyFont="1" applyBorder="1" applyAlignment="1">
      <alignment horizontal="center"/>
    </xf>
    <xf numFmtId="0" fontId="5" fillId="0" borderId="0" xfId="0" applyFont="1" applyBorder="1" applyAlignment="1">
      <alignment horizontal="right"/>
    </xf>
    <xf numFmtId="0" fontId="14" fillId="0" borderId="0" xfId="0" applyFont="1" applyBorder="1" applyAlignment="1">
      <alignment vertical="center"/>
    </xf>
    <xf numFmtId="0" fontId="14" fillId="0" borderId="0" xfId="0" applyFont="1" applyFill="1" applyBorder="1" applyAlignment="1">
      <alignment vertical="center"/>
    </xf>
    <xf numFmtId="186" fontId="16" fillId="0" borderId="16" xfId="6" applyNumberFormat="1" applyFont="1" applyBorder="1"/>
    <xf numFmtId="186" fontId="16" fillId="0" borderId="12" xfId="6" applyNumberFormat="1" applyFont="1" applyBorder="1"/>
    <xf numFmtId="182" fontId="5" fillId="0" borderId="0" xfId="12" applyNumberFormat="1" applyFont="1" applyFill="1" applyBorder="1"/>
    <xf numFmtId="186" fontId="14" fillId="0" borderId="0" xfId="3" applyNumberFormat="1" applyFont="1"/>
    <xf numFmtId="0" fontId="15" fillId="0" borderId="0" xfId="2" quotePrefix="1" applyFont="1" applyAlignment="1">
      <alignment horizontal="right" vertical="top"/>
    </xf>
    <xf numFmtId="0" fontId="15" fillId="0" borderId="0" xfId="2" applyFont="1" applyAlignment="1">
      <alignment horizontal="right" vertical="top"/>
    </xf>
    <xf numFmtId="0" fontId="6" fillId="0" borderId="0" xfId="2" applyFont="1" applyAlignment="1">
      <alignment vertical="top"/>
    </xf>
    <xf numFmtId="0" fontId="19" fillId="0" borderId="0" xfId="2" applyFont="1" applyBorder="1" applyAlignment="1">
      <alignment horizontal="center"/>
    </xf>
    <xf numFmtId="0" fontId="15" fillId="0" borderId="0" xfId="0" applyFont="1" applyAlignment="1">
      <alignment horizontal="right" vertical="top"/>
    </xf>
    <xf numFmtId="0" fontId="15" fillId="0" borderId="0" xfId="0" applyFont="1" applyAlignment="1">
      <alignment horizontal="left" vertical="top"/>
    </xf>
    <xf numFmtId="0" fontId="15" fillId="0" borderId="0" xfId="3" applyFont="1" applyAlignment="1">
      <alignment horizontal="right" vertical="top"/>
    </xf>
    <xf numFmtId="0" fontId="15" fillId="0" borderId="0" xfId="5" applyFont="1" applyAlignment="1">
      <alignment horizontal="left" vertical="top"/>
    </xf>
    <xf numFmtId="0" fontId="15" fillId="0" borderId="0" xfId="5" quotePrefix="1" applyFont="1" applyAlignment="1">
      <alignment horizontal="right" vertical="top"/>
    </xf>
    <xf numFmtId="0" fontId="15" fillId="0" borderId="0" xfId="0" quotePrefix="1" applyFont="1" applyAlignment="1">
      <alignment horizontal="right" vertical="top"/>
    </xf>
    <xf numFmtId="179" fontId="15" fillId="0" borderId="0" xfId="0" applyNumberFormat="1" applyFont="1"/>
    <xf numFmtId="179" fontId="15" fillId="0" borderId="0" xfId="0" applyNumberFormat="1" applyFont="1" applyAlignment="1">
      <alignment vertical="top"/>
    </xf>
    <xf numFmtId="179" fontId="15" fillId="0" borderId="0" xfId="0" applyNumberFormat="1" applyFont="1" applyAlignment="1">
      <alignment horizontal="left" vertical="top"/>
    </xf>
    <xf numFmtId="179" fontId="15" fillId="0" borderId="0" xfId="0" applyNumberFormat="1" applyFont="1" applyAlignment="1">
      <alignment horizontal="right" vertical="top"/>
    </xf>
    <xf numFmtId="179" fontId="15" fillId="0" borderId="0" xfId="0" quotePrefix="1" applyNumberFormat="1" applyFont="1" applyAlignment="1">
      <alignment horizontal="right" vertical="top"/>
    </xf>
    <xf numFmtId="0" fontId="16" fillId="0" borderId="0" xfId="3" applyFont="1" applyFill="1" applyBorder="1" applyAlignment="1">
      <alignment vertical="top" wrapText="1"/>
    </xf>
    <xf numFmtId="0" fontId="16" fillId="0" borderId="0" xfId="3" applyFont="1" applyFill="1" applyBorder="1" applyAlignment="1">
      <alignment horizontal="right" vertical="top" wrapText="1"/>
    </xf>
    <xf numFmtId="0" fontId="15" fillId="0" borderId="0" xfId="3" applyFont="1" applyAlignment="1">
      <alignment horizontal="left" vertical="top"/>
    </xf>
    <xf numFmtId="182" fontId="15" fillId="0" borderId="0" xfId="3" applyNumberFormat="1" applyFont="1" applyAlignment="1">
      <alignment horizontal="left" vertical="top"/>
    </xf>
    <xf numFmtId="0" fontId="15" fillId="0" borderId="0" xfId="3" quotePrefix="1" applyFont="1" applyAlignment="1">
      <alignment horizontal="right" vertical="top"/>
    </xf>
    <xf numFmtId="179" fontId="14" fillId="0" borderId="0" xfId="0" applyNumberFormat="1" applyFont="1" applyAlignment="1">
      <alignment vertical="top"/>
    </xf>
    <xf numFmtId="0" fontId="7" fillId="0" borderId="7" xfId="4" applyFont="1" applyBorder="1" applyAlignment="1">
      <alignment horizontal="center" vertical="center" wrapText="1"/>
    </xf>
    <xf numFmtId="49" fontId="16" fillId="0" borderId="7" xfId="6" applyNumberFormat="1" applyFont="1" applyBorder="1" applyAlignment="1">
      <alignment horizontal="center" vertical="center"/>
    </xf>
    <xf numFmtId="0" fontId="14" fillId="0" borderId="17" xfId="2" applyNumberFormat="1" applyFont="1" applyFill="1" applyBorder="1" applyAlignment="1">
      <alignment horizontal="center" vertical="center"/>
    </xf>
    <xf numFmtId="0" fontId="14" fillId="0" borderId="7" xfId="3" applyFont="1" applyFill="1" applyBorder="1" applyAlignment="1">
      <alignment horizontal="center"/>
    </xf>
    <xf numFmtId="10" fontId="14" fillId="0" borderId="0" xfId="11" applyNumberFormat="1" applyFont="1" applyBorder="1" applyAlignment="1">
      <alignment horizontal="right"/>
    </xf>
    <xf numFmtId="10" fontId="14" fillId="0" borderId="15" xfId="11" applyNumberFormat="1" applyFont="1" applyBorder="1" applyAlignment="1">
      <alignment horizontal="right"/>
    </xf>
    <xf numFmtId="0" fontId="5" fillId="0" borderId="7" xfId="3" applyFont="1" applyFill="1" applyBorder="1" applyAlignment="1">
      <alignment horizontal="center"/>
    </xf>
    <xf numFmtId="0" fontId="14" fillId="0" borderId="7" xfId="3" applyFont="1" applyFill="1" applyBorder="1" applyAlignment="1">
      <alignment horizontal="center" shrinkToFit="1"/>
    </xf>
    <xf numFmtId="182" fontId="14" fillId="0" borderId="7" xfId="3" applyNumberFormat="1" applyFont="1" applyFill="1" applyBorder="1" applyAlignment="1">
      <alignment horizontal="center"/>
    </xf>
    <xf numFmtId="10" fontId="19" fillId="0" borderId="14" xfId="3" applyNumberFormat="1" applyFont="1" applyBorder="1"/>
    <xf numFmtId="0" fontId="14" fillId="0" borderId="13" xfId="3" applyFont="1" applyFill="1" applyBorder="1" applyAlignment="1">
      <alignment horizontal="center"/>
    </xf>
    <xf numFmtId="0" fontId="16" fillId="0" borderId="17" xfId="4" applyFont="1" applyBorder="1" applyAlignment="1">
      <alignment horizontal="center" vertical="center"/>
    </xf>
    <xf numFmtId="0" fontId="14" fillId="0" borderId="17" xfId="5" applyFont="1" applyFill="1" applyBorder="1" applyAlignment="1">
      <alignment horizontal="center"/>
    </xf>
    <xf numFmtId="186" fontId="19" fillId="0" borderId="0" xfId="6" applyNumberFormat="1" applyFont="1" applyBorder="1"/>
    <xf numFmtId="186" fontId="16" fillId="0" borderId="18" xfId="6" applyNumberFormat="1" applyFont="1" applyBorder="1"/>
    <xf numFmtId="0" fontId="10" fillId="0" borderId="0" xfId="2" applyFont="1"/>
    <xf numFmtId="0" fontId="15" fillId="0" borderId="0" xfId="3" applyFont="1" applyFill="1" applyBorder="1" applyAlignment="1">
      <alignment horizontal="right" vertical="top" wrapText="1"/>
    </xf>
    <xf numFmtId="0" fontId="0" fillId="0" borderId="0" xfId="0" applyAlignment="1">
      <alignment vertical="center"/>
    </xf>
    <xf numFmtId="179" fontId="8" fillId="0" borderId="0" xfId="9" applyNumberFormat="1" applyFont="1"/>
    <xf numFmtId="179" fontId="15" fillId="0" borderId="0" xfId="0" applyNumberFormat="1" applyFont="1" applyAlignment="1">
      <alignment horizontal="left" vertical="top" wrapText="1"/>
    </xf>
    <xf numFmtId="0" fontId="14" fillId="0" borderId="7" xfId="2" applyFont="1" applyBorder="1" applyAlignment="1">
      <alignment horizontal="center" vertical="center"/>
    </xf>
    <xf numFmtId="0" fontId="5" fillId="0" borderId="7" xfId="2" applyFont="1" applyBorder="1" applyAlignment="1">
      <alignment horizontal="center" vertical="center"/>
    </xf>
    <xf numFmtId="0" fontId="14" fillId="0" borderId="7" xfId="2" applyFont="1" applyBorder="1" applyAlignment="1">
      <alignment horizontal="center"/>
    </xf>
    <xf numFmtId="179" fontId="5" fillId="0" borderId="7" xfId="9" applyNumberFormat="1" applyFont="1" applyBorder="1" applyAlignment="1">
      <alignment horizontal="center" vertical="center"/>
    </xf>
    <xf numFmtId="179" fontId="22" fillId="0" borderId="0" xfId="0" applyNumberFormat="1" applyFont="1"/>
    <xf numFmtId="176" fontId="14" fillId="0" borderId="7" xfId="7" applyFont="1" applyFill="1" applyBorder="1"/>
    <xf numFmtId="10" fontId="14" fillId="0" borderId="7" xfId="12" applyNumberFormat="1" applyFont="1" applyFill="1" applyBorder="1"/>
    <xf numFmtId="186" fontId="14" fillId="0" borderId="7" xfId="6" applyNumberFormat="1" applyFont="1" applyFill="1" applyBorder="1"/>
    <xf numFmtId="186" fontId="14" fillId="0" borderId="15" xfId="6" applyNumberFormat="1" applyFont="1" applyFill="1" applyBorder="1"/>
    <xf numFmtId="181" fontId="16" fillId="0" borderId="15" xfId="4" applyNumberFormat="1" applyFont="1" applyFill="1" applyBorder="1" applyAlignment="1">
      <alignment vertical="center"/>
    </xf>
    <xf numFmtId="10" fontId="16" fillId="0" borderId="15" xfId="1" applyNumberFormat="1" applyFont="1" applyFill="1" applyBorder="1" applyAlignment="1">
      <alignment horizontal="center" vertical="center"/>
    </xf>
    <xf numFmtId="181" fontId="14" fillId="0" borderId="13" xfId="3" applyNumberFormat="1" applyFont="1" applyFill="1" applyBorder="1"/>
    <xf numFmtId="181" fontId="14" fillId="0" borderId="17" xfId="3" applyNumberFormat="1" applyFont="1" applyFill="1" applyBorder="1"/>
    <xf numFmtId="177" fontId="14" fillId="0" borderId="13" xfId="6" applyNumberFormat="1" applyFont="1" applyFill="1" applyBorder="1" applyAlignment="1">
      <alignment vertical="center"/>
    </xf>
    <xf numFmtId="186" fontId="16" fillId="0" borderId="11" xfId="6" applyNumberFormat="1" applyFont="1" applyFill="1" applyBorder="1"/>
    <xf numFmtId="186" fontId="16" fillId="0" borderId="10" xfId="6" applyNumberFormat="1" applyFont="1" applyFill="1" applyBorder="1"/>
    <xf numFmtId="186" fontId="16" fillId="0" borderId="16" xfId="6" applyNumberFormat="1" applyFont="1" applyFill="1" applyBorder="1"/>
    <xf numFmtId="186" fontId="16" fillId="0" borderId="12" xfId="6" applyNumberFormat="1" applyFont="1" applyFill="1" applyBorder="1"/>
    <xf numFmtId="186" fontId="16" fillId="0" borderId="18" xfId="6" applyNumberFormat="1" applyFont="1" applyFill="1" applyBorder="1"/>
    <xf numFmtId="186" fontId="16" fillId="0" borderId="13" xfId="6" applyNumberFormat="1" applyFont="1" applyFill="1" applyBorder="1"/>
    <xf numFmtId="0" fontId="5" fillId="0" borderId="7" xfId="0" applyFont="1" applyFill="1" applyBorder="1" applyAlignment="1">
      <alignment vertical="center" shrinkToFit="1"/>
    </xf>
    <xf numFmtId="0" fontId="5" fillId="0" borderId="7" xfId="0" applyFont="1" applyFill="1" applyBorder="1" applyAlignment="1">
      <alignment vertical="center"/>
    </xf>
    <xf numFmtId="0" fontId="19" fillId="0" borderId="0" xfId="3" applyFont="1" applyFill="1"/>
    <xf numFmtId="0" fontId="14" fillId="0" borderId="0" xfId="3" applyFont="1" applyFill="1"/>
    <xf numFmtId="182" fontId="14" fillId="0" borderId="0" xfId="3" applyNumberFormat="1" applyFont="1" applyFill="1"/>
    <xf numFmtId="184" fontId="14" fillId="0" borderId="0" xfId="3" applyNumberFormat="1" applyFont="1" applyFill="1"/>
    <xf numFmtId="10" fontId="14" fillId="0" borderId="0" xfId="11" applyNumberFormat="1" applyFont="1" applyFill="1" applyBorder="1" applyAlignment="1">
      <alignment horizontal="center"/>
    </xf>
    <xf numFmtId="10" fontId="14" fillId="0" borderId="0" xfId="3" applyNumberFormat="1" applyFont="1" applyFill="1" applyBorder="1"/>
    <xf numFmtId="177" fontId="14" fillId="0" borderId="15" xfId="11" applyNumberFormat="1" applyFont="1" applyFill="1" applyBorder="1"/>
    <xf numFmtId="10" fontId="14" fillId="0" borderId="0" xfId="11" applyNumberFormat="1" applyFont="1" applyFill="1" applyBorder="1" applyAlignment="1">
      <alignment horizontal="right"/>
    </xf>
    <xf numFmtId="182" fontId="14" fillId="0" borderId="15" xfId="11" applyNumberFormat="1" applyFont="1" applyFill="1" applyBorder="1"/>
    <xf numFmtId="10" fontId="14" fillId="0" borderId="15" xfId="11" applyNumberFormat="1" applyFont="1" applyFill="1" applyBorder="1" applyAlignment="1">
      <alignment horizontal="right"/>
    </xf>
    <xf numFmtId="177" fontId="19" fillId="0" borderId="0" xfId="11" applyNumberFormat="1" applyFont="1" applyFill="1" applyBorder="1"/>
    <xf numFmtId="182" fontId="19" fillId="0" borderId="0" xfId="11" applyNumberFormat="1" applyFont="1" applyFill="1"/>
    <xf numFmtId="10" fontId="14" fillId="0" borderId="0" xfId="3" applyNumberFormat="1" applyFont="1" applyFill="1"/>
    <xf numFmtId="0" fontId="19" fillId="0" borderId="0" xfId="3" applyFont="1" applyFill="1" applyBorder="1" applyAlignment="1">
      <alignment horizontal="distributed"/>
    </xf>
    <xf numFmtId="0" fontId="16" fillId="0" borderId="0" xfId="3" applyFont="1" applyFill="1"/>
    <xf numFmtId="182" fontId="16" fillId="0" borderId="0" xfId="3" applyNumberFormat="1" applyFont="1" applyFill="1"/>
    <xf numFmtId="184" fontId="16" fillId="0" borderId="0" xfId="3" applyNumberFormat="1" applyFont="1" applyFill="1"/>
    <xf numFmtId="184" fontId="14" fillId="0" borderId="7" xfId="3" applyNumberFormat="1" applyFont="1" applyFill="1" applyBorder="1" applyAlignment="1">
      <alignment horizontal="center"/>
    </xf>
    <xf numFmtId="186" fontId="14" fillId="0" borderId="7" xfId="6" applyNumberFormat="1" applyFont="1" applyFill="1" applyBorder="1" applyAlignment="1">
      <alignment horizontal="right"/>
    </xf>
    <xf numFmtId="10" fontId="14" fillId="0" borderId="7" xfId="12" applyNumberFormat="1" applyFont="1" applyFill="1" applyBorder="1" applyAlignment="1">
      <alignment horizontal="right"/>
    </xf>
    <xf numFmtId="0" fontId="5" fillId="0" borderId="7" xfId="0" applyFont="1" applyFill="1" applyBorder="1" applyAlignment="1">
      <alignment horizontal="center"/>
    </xf>
    <xf numFmtId="177" fontId="14" fillId="0" borderId="0" xfId="11" applyNumberFormat="1" applyFont="1" applyFill="1" applyBorder="1"/>
    <xf numFmtId="0" fontId="14" fillId="0" borderId="15" xfId="0" applyFont="1" applyFill="1" applyBorder="1" applyAlignment="1">
      <alignment vertical="center"/>
    </xf>
    <xf numFmtId="0" fontId="23" fillId="0" borderId="0" xfId="0" applyFont="1" applyAlignment="1">
      <alignment vertical="center"/>
    </xf>
    <xf numFmtId="186" fontId="14" fillId="0" borderId="0" xfId="6" applyNumberFormat="1" applyFont="1" applyFill="1" applyBorder="1"/>
    <xf numFmtId="179" fontId="16" fillId="0" borderId="1" xfId="9" applyNumberFormat="1" applyFont="1" applyBorder="1" applyAlignment="1">
      <alignment horizontal="center" vertical="center"/>
    </xf>
    <xf numFmtId="179" fontId="16" fillId="0" borderId="1" xfId="5" applyNumberFormat="1" applyFont="1" applyFill="1" applyBorder="1" applyAlignment="1">
      <alignment horizontal="right" vertical="center"/>
    </xf>
    <xf numFmtId="10" fontId="16" fillId="0" borderId="1" xfId="5" applyNumberFormat="1" applyFont="1" applyFill="1" applyBorder="1" applyAlignment="1">
      <alignment horizontal="right" vertical="center"/>
    </xf>
    <xf numFmtId="179" fontId="24" fillId="0" borderId="1" xfId="5" applyNumberFormat="1" applyFont="1" applyFill="1" applyBorder="1" applyAlignment="1">
      <alignment horizontal="right" vertical="center"/>
    </xf>
    <xf numFmtId="10" fontId="16" fillId="0" borderId="1" xfId="0" quotePrefix="1" applyNumberFormat="1" applyFont="1" applyFill="1" applyBorder="1" applyAlignment="1">
      <alignment horizontal="right" vertical="top"/>
    </xf>
    <xf numFmtId="179" fontId="16" fillId="0" borderId="1" xfId="3" applyNumberFormat="1" applyFont="1" applyFill="1" applyBorder="1" applyAlignment="1">
      <alignment horizontal="right" vertical="center"/>
    </xf>
    <xf numFmtId="10" fontId="16" fillId="0" borderId="1" xfId="3" applyNumberFormat="1" applyFont="1" applyFill="1" applyBorder="1" applyAlignment="1">
      <alignment horizontal="right" vertical="center"/>
    </xf>
    <xf numFmtId="179" fontId="16" fillId="0" borderId="10" xfId="9" applyNumberFormat="1" applyFont="1" applyBorder="1" applyAlignment="1">
      <alignment horizontal="center" vertical="center"/>
    </xf>
    <xf numFmtId="179" fontId="16" fillId="0" borderId="10" xfId="5" applyNumberFormat="1" applyFont="1" applyFill="1" applyBorder="1" applyAlignment="1">
      <alignment horizontal="right" vertical="center"/>
    </xf>
    <xf numFmtId="10" fontId="16" fillId="0" borderId="10" xfId="5" applyNumberFormat="1" applyFont="1" applyFill="1" applyBorder="1" applyAlignment="1">
      <alignment horizontal="right" vertical="center"/>
    </xf>
    <xf numFmtId="179" fontId="24" fillId="0" borderId="10" xfId="5" applyNumberFormat="1" applyFont="1" applyFill="1" applyBorder="1" applyAlignment="1">
      <alignment horizontal="right" vertical="center"/>
    </xf>
    <xf numFmtId="10" fontId="16" fillId="0" borderId="10" xfId="0" quotePrefix="1" applyNumberFormat="1" applyFont="1" applyFill="1" applyBorder="1" applyAlignment="1">
      <alignment horizontal="right" vertical="top"/>
    </xf>
    <xf numFmtId="179" fontId="16" fillId="0" borderId="10" xfId="3" applyNumberFormat="1" applyFont="1" applyFill="1" applyBorder="1" applyAlignment="1">
      <alignment horizontal="right" vertical="center"/>
    </xf>
    <xf numFmtId="10" fontId="16" fillId="0" borderId="10" xfId="3" applyNumberFormat="1" applyFont="1" applyFill="1" applyBorder="1" applyAlignment="1">
      <alignment horizontal="right" vertical="center"/>
    </xf>
    <xf numFmtId="179" fontId="16" fillId="0" borderId="10" xfId="0" applyNumberFormat="1" applyFont="1" applyFill="1" applyBorder="1"/>
    <xf numFmtId="179" fontId="24" fillId="0" borderId="10" xfId="0" applyNumberFormat="1" applyFont="1" applyFill="1" applyBorder="1" applyAlignment="1"/>
    <xf numFmtId="179" fontId="16" fillId="0" borderId="13" xfId="9" applyNumberFormat="1" applyFont="1" applyBorder="1" applyAlignment="1">
      <alignment horizontal="center" vertical="center"/>
    </xf>
    <xf numFmtId="179" fontId="16" fillId="0" borderId="13" xfId="0" applyNumberFormat="1" applyFont="1" applyFill="1" applyBorder="1"/>
    <xf numFmtId="10" fontId="16" fillId="0" borderId="13" xfId="5" applyNumberFormat="1" applyFont="1" applyFill="1" applyBorder="1" applyAlignment="1">
      <alignment horizontal="right" vertical="center"/>
    </xf>
    <xf numFmtId="10" fontId="16" fillId="0" borderId="13" xfId="0" quotePrefix="1" applyNumberFormat="1" applyFont="1" applyFill="1" applyBorder="1" applyAlignment="1">
      <alignment horizontal="right" vertical="top"/>
    </xf>
    <xf numFmtId="10" fontId="16" fillId="0" borderId="13" xfId="3" applyNumberFormat="1" applyFont="1" applyFill="1" applyBorder="1" applyAlignment="1">
      <alignment horizontal="right" vertical="center"/>
    </xf>
    <xf numFmtId="0" fontId="16" fillId="0" borderId="1" xfId="0" quotePrefix="1" applyNumberFormat="1" applyFont="1" applyFill="1" applyBorder="1" applyAlignment="1">
      <alignment horizontal="right" vertical="top"/>
    </xf>
    <xf numFmtId="0" fontId="16" fillId="0" borderId="10" xfId="0" quotePrefix="1" applyNumberFormat="1" applyFont="1" applyFill="1" applyBorder="1" applyAlignment="1">
      <alignment horizontal="right" vertical="top"/>
    </xf>
    <xf numFmtId="0" fontId="16" fillId="0" borderId="13" xfId="0" quotePrefix="1" applyNumberFormat="1" applyFont="1" applyFill="1" applyBorder="1" applyAlignment="1">
      <alignment horizontal="right" vertical="top"/>
    </xf>
    <xf numFmtId="10" fontId="16" fillId="0" borderId="0" xfId="1" applyNumberFormat="1" applyFont="1" applyFill="1" applyBorder="1" applyAlignment="1">
      <alignment horizontal="center" vertical="center"/>
    </xf>
    <xf numFmtId="181" fontId="14" fillId="0" borderId="10" xfId="3" applyNumberFormat="1" applyFont="1" applyFill="1" applyBorder="1"/>
    <xf numFmtId="181" fontId="14" fillId="0" borderId="4" xfId="3" applyNumberFormat="1" applyFont="1" applyFill="1" applyBorder="1"/>
    <xf numFmtId="177" fontId="14" fillId="0" borderId="10" xfId="6" applyNumberFormat="1" applyFont="1" applyFill="1" applyBorder="1" applyAlignment="1">
      <alignment vertical="center"/>
    </xf>
    <xf numFmtId="0" fontId="19" fillId="0" borderId="3" xfId="2" applyNumberFormat="1" applyFont="1" applyBorder="1" applyAlignment="1">
      <alignment horizontal="center" vertical="center"/>
    </xf>
    <xf numFmtId="0" fontId="19" fillId="0" borderId="7" xfId="2" applyNumberFormat="1" applyFont="1" applyBorder="1" applyAlignment="1">
      <alignment horizontal="center" vertical="center"/>
    </xf>
    <xf numFmtId="0" fontId="14" fillId="0" borderId="8" xfId="0" applyFont="1" applyFill="1" applyBorder="1" applyAlignment="1">
      <alignment vertical="center"/>
    </xf>
    <xf numFmtId="0" fontId="14" fillId="0" borderId="4" xfId="0" applyFont="1" applyFill="1" applyBorder="1" applyAlignment="1">
      <alignment vertical="center"/>
    </xf>
    <xf numFmtId="0" fontId="14" fillId="0" borderId="8" xfId="0" applyFont="1" applyBorder="1" applyAlignment="1">
      <alignment vertical="center"/>
    </xf>
    <xf numFmtId="0" fontId="14" fillId="0" borderId="4" xfId="0" applyFont="1" applyBorder="1" applyAlignment="1">
      <alignment vertical="center"/>
    </xf>
    <xf numFmtId="0" fontId="14" fillId="0" borderId="23" xfId="0" applyFont="1" applyFill="1" applyBorder="1" applyAlignment="1">
      <alignment vertical="center"/>
    </xf>
    <xf numFmtId="0" fontId="14" fillId="0" borderId="17" xfId="0" applyFont="1" applyFill="1" applyBorder="1" applyAlignment="1">
      <alignment vertical="center"/>
    </xf>
    <xf numFmtId="9" fontId="14" fillId="0" borderId="0" xfId="12" applyFont="1"/>
    <xf numFmtId="9" fontId="15" fillId="0" borderId="0" xfId="12" applyFont="1"/>
    <xf numFmtId="9" fontId="16" fillId="0" borderId="0" xfId="12" applyFont="1"/>
    <xf numFmtId="9" fontId="0" fillId="0" borderId="0" xfId="12" applyFont="1" applyAlignment="1">
      <alignment vertical="center"/>
    </xf>
    <xf numFmtId="0" fontId="14" fillId="0" borderId="14" xfId="3" applyFont="1" applyFill="1" applyBorder="1" applyAlignment="1"/>
    <xf numFmtId="0" fontId="14" fillId="0" borderId="14" xfId="3" applyFont="1" applyFill="1" applyBorder="1" applyAlignment="1">
      <alignment horizontal="center"/>
    </xf>
    <xf numFmtId="182" fontId="14" fillId="0" borderId="0" xfId="3" applyNumberFormat="1" applyFont="1" applyFill="1" applyBorder="1" applyAlignment="1">
      <alignment horizontal="center"/>
    </xf>
    <xf numFmtId="177" fontId="19" fillId="0" borderId="0" xfId="11" applyNumberFormat="1" applyFont="1" applyFill="1"/>
    <xf numFmtId="10" fontId="19" fillId="0" borderId="0" xfId="3" applyNumberFormat="1" applyFont="1" applyFill="1"/>
    <xf numFmtId="0" fontId="19" fillId="0" borderId="0" xfId="2" applyFont="1" applyAlignment="1">
      <alignment horizontal="left"/>
    </xf>
    <xf numFmtId="0" fontId="14" fillId="0" borderId="7" xfId="2" applyFont="1" applyBorder="1" applyAlignment="1">
      <alignment horizontal="center" vertical="center"/>
    </xf>
    <xf numFmtId="0" fontId="15" fillId="0" borderId="19" xfId="2" applyFont="1" applyBorder="1" applyAlignment="1">
      <alignment horizontal="center"/>
    </xf>
    <xf numFmtId="0" fontId="15" fillId="0" borderId="20" xfId="2" applyFont="1" applyBorder="1" applyAlignment="1">
      <alignment horizontal="center"/>
    </xf>
    <xf numFmtId="0" fontId="16" fillId="0" borderId="0" xfId="0" applyFont="1" applyAlignment="1"/>
    <xf numFmtId="0" fontId="15" fillId="0" borderId="0" xfId="0" applyFont="1" applyAlignment="1">
      <alignment horizontal="left" vertical="top" wrapText="1"/>
    </xf>
    <xf numFmtId="0" fontId="19" fillId="0" borderId="14" xfId="0" applyFont="1" applyBorder="1" applyAlignment="1">
      <alignment horizontal="center" vertical="center"/>
    </xf>
    <xf numFmtId="0" fontId="19" fillId="0" borderId="15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/>
    </xf>
    <xf numFmtId="0" fontId="15" fillId="0" borderId="21" xfId="5" applyFont="1" applyFill="1" applyBorder="1" applyAlignment="1">
      <alignment horizontal="left" indent="1"/>
    </xf>
    <xf numFmtId="0" fontId="15" fillId="0" borderId="22" xfId="5" applyFont="1" applyFill="1" applyBorder="1" applyAlignment="1">
      <alignment horizontal="left" indent="1"/>
    </xf>
    <xf numFmtId="0" fontId="19" fillId="0" borderId="1" xfId="0" applyFont="1" applyBorder="1" applyAlignment="1">
      <alignment horizontal="center" vertical="center"/>
    </xf>
    <xf numFmtId="0" fontId="19" fillId="0" borderId="13" xfId="0" applyFont="1" applyBorder="1" applyAlignment="1">
      <alignment horizontal="center" vertical="center"/>
    </xf>
    <xf numFmtId="179" fontId="14" fillId="0" borderId="7" xfId="9" applyNumberFormat="1" applyFont="1" applyBorder="1" applyAlignment="1">
      <alignment horizontal="center" vertical="center"/>
    </xf>
    <xf numFmtId="179" fontId="5" fillId="0" borderId="7" xfId="9" applyNumberFormat="1" applyFont="1" applyBorder="1" applyAlignment="1">
      <alignment horizontal="center" vertical="center"/>
    </xf>
    <xf numFmtId="179" fontId="14" fillId="0" borderId="7" xfId="0" applyNumberFormat="1" applyFont="1" applyBorder="1" applyAlignment="1">
      <alignment horizontal="center" vertical="center"/>
    </xf>
    <xf numFmtId="179" fontId="16" fillId="0" borderId="19" xfId="9" applyNumberFormat="1" applyFont="1" applyBorder="1" applyAlignment="1">
      <alignment horizontal="center"/>
    </xf>
    <xf numFmtId="179" fontId="16" fillId="0" borderId="20" xfId="9" applyNumberFormat="1" applyFont="1" applyBorder="1" applyAlignment="1">
      <alignment horizontal="center"/>
    </xf>
    <xf numFmtId="179" fontId="6" fillId="0" borderId="0" xfId="0" applyNumberFormat="1" applyFont="1" applyAlignment="1">
      <alignment horizontal="left" vertical="center" wrapText="1"/>
    </xf>
    <xf numFmtId="179" fontId="6" fillId="0" borderId="0" xfId="0" applyNumberFormat="1" applyFont="1" applyAlignment="1">
      <alignment horizontal="left" vertical="top" wrapText="1"/>
    </xf>
    <xf numFmtId="179" fontId="15" fillId="0" borderId="0" xfId="0" applyNumberFormat="1" applyFont="1" applyAlignment="1">
      <alignment horizontal="left" vertical="top" wrapText="1"/>
    </xf>
    <xf numFmtId="179" fontId="6" fillId="0" borderId="0" xfId="0" applyNumberFormat="1" applyFont="1" applyAlignment="1">
      <alignment horizontal="left" wrapText="1"/>
    </xf>
    <xf numFmtId="0" fontId="16" fillId="0" borderId="7" xfId="4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0" fontId="16" fillId="0" borderId="5" xfId="4" applyFont="1" applyBorder="1" applyAlignment="1">
      <alignment horizontal="right" vertical="center"/>
    </xf>
    <xf numFmtId="0" fontId="16" fillId="0" borderId="5" xfId="0" applyFont="1" applyBorder="1" applyAlignment="1">
      <alignment horizontal="right" vertical="center"/>
    </xf>
    <xf numFmtId="0" fontId="19" fillId="0" borderId="0" xfId="3" applyFont="1" applyBorder="1" applyAlignment="1">
      <alignment horizontal="left" wrapText="1"/>
    </xf>
    <xf numFmtId="0" fontId="19" fillId="0" borderId="0" xfId="0" applyFont="1" applyBorder="1" applyAlignment="1">
      <alignment wrapText="1"/>
    </xf>
    <xf numFmtId="0" fontId="16" fillId="0" borderId="0" xfId="3" applyFont="1" applyFill="1" applyBorder="1" applyAlignment="1">
      <alignment horizontal="left" vertical="top" wrapText="1"/>
    </xf>
    <xf numFmtId="0" fontId="15" fillId="0" borderId="0" xfId="3" applyFont="1" applyFill="1" applyBorder="1" applyAlignment="1">
      <alignment vertical="top" wrapText="1"/>
    </xf>
    <xf numFmtId="0" fontId="14" fillId="0" borderId="2" xfId="3" applyFont="1" applyBorder="1" applyAlignment="1">
      <alignment horizontal="center"/>
    </xf>
    <xf numFmtId="0" fontId="14" fillId="0" borderId="3" xfId="3" applyFont="1" applyBorder="1" applyAlignment="1">
      <alignment horizontal="center"/>
    </xf>
    <xf numFmtId="0" fontId="14" fillId="0" borderId="6" xfId="0" applyFont="1" applyBorder="1" applyAlignment="1">
      <alignment horizontal="center"/>
    </xf>
    <xf numFmtId="0" fontId="15" fillId="0" borderId="0" xfId="3" applyFont="1" applyBorder="1" applyAlignment="1">
      <alignment vertical="top" wrapText="1"/>
    </xf>
    <xf numFmtId="0" fontId="15" fillId="0" borderId="0" xfId="0" applyFont="1" applyBorder="1" applyAlignment="1">
      <alignment vertical="top"/>
    </xf>
    <xf numFmtId="0" fontId="15" fillId="0" borderId="0" xfId="0" applyFont="1" applyAlignment="1">
      <alignment vertical="top"/>
    </xf>
    <xf numFmtId="176" fontId="5" fillId="0" borderId="2" xfId="8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14" fillId="0" borderId="1" xfId="3" applyFont="1" applyBorder="1" applyAlignment="1">
      <alignment horizontal="center" vertical="center"/>
    </xf>
    <xf numFmtId="0" fontId="14" fillId="0" borderId="13" xfId="3" applyFont="1" applyBorder="1" applyAlignment="1">
      <alignment horizontal="center" vertical="center"/>
    </xf>
    <xf numFmtId="0" fontId="15" fillId="0" borderId="0" xfId="3" applyFont="1" applyAlignment="1">
      <alignment horizontal="left" vertical="top" wrapText="1"/>
    </xf>
    <xf numFmtId="0" fontId="15" fillId="0" borderId="0" xfId="0" applyFont="1" applyFill="1" applyBorder="1" applyAlignment="1">
      <alignment horizontal="left"/>
    </xf>
    <xf numFmtId="0" fontId="14" fillId="0" borderId="21" xfId="2" applyNumberFormat="1" applyFont="1" applyBorder="1" applyAlignment="1">
      <alignment horizontal="left" indent="1"/>
    </xf>
    <xf numFmtId="0" fontId="14" fillId="0" borderId="22" xfId="0" applyFont="1" applyBorder="1" applyAlignment="1">
      <alignment horizontal="left" indent="1"/>
    </xf>
    <xf numFmtId="0" fontId="19" fillId="0" borderId="7" xfId="0" applyNumberFormat="1" applyFont="1" applyBorder="1" applyAlignment="1">
      <alignment horizontal="center" vertical="center"/>
    </xf>
    <xf numFmtId="0" fontId="19" fillId="0" borderId="3" xfId="0" applyNumberFormat="1" applyFont="1" applyBorder="1" applyAlignment="1">
      <alignment horizontal="center" vertical="center"/>
    </xf>
    <xf numFmtId="0" fontId="19" fillId="0" borderId="14" xfId="0" applyNumberFormat="1" applyFont="1" applyBorder="1" applyAlignment="1">
      <alignment horizontal="center" vertical="center"/>
    </xf>
  </cellXfs>
  <cellStyles count="13">
    <cellStyle name="一般" xfId="0" builtinId="0"/>
    <cellStyle name="一般 2" xfId="1"/>
    <cellStyle name="一般_89cy" xfId="2"/>
    <cellStyle name="一般_其他檔" xfId="3"/>
    <cellStyle name="一般_專利修訂表格" xfId="4"/>
    <cellStyle name="一般_專利檔" xfId="5"/>
    <cellStyle name="千分位" xfId="6" builtinId="3"/>
    <cellStyle name="千分位[0]_89cy" xfId="7"/>
    <cellStyle name="千分位[0]_其他檔" xfId="8"/>
    <cellStyle name="千分位[0]_專利檔" xfId="9"/>
    <cellStyle name="千分位_89cy" xfId="10"/>
    <cellStyle name="千分位_其他檔" xfId="11"/>
    <cellStyle name="百分比" xfId="1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388824</xdr:colOff>
      <xdr:row>3</xdr:row>
      <xdr:rowOff>37201</xdr:rowOff>
    </xdr:from>
    <xdr:to>
      <xdr:col>0</xdr:col>
      <xdr:colOff>847669</xdr:colOff>
      <xdr:row>3</xdr:row>
      <xdr:rowOff>228528</xdr:rowOff>
    </xdr:to>
    <xdr:sp macro="" textlink="">
      <xdr:nvSpPr>
        <xdr:cNvPr id="3" name="文字方塊 2"/>
        <xdr:cNvSpPr txBox="1"/>
      </xdr:nvSpPr>
      <xdr:spPr>
        <a:xfrm rot="10800000" flipV="1">
          <a:off x="390525" y="781050"/>
          <a:ext cx="457200" cy="20002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zh-TW" altLang="en-US"/>
        </a:p>
      </xdr:txBody>
    </xdr:sp>
    <xdr:clientData/>
  </xdr:twoCellAnchor>
  <xdr:twoCellAnchor>
    <xdr:from>
      <xdr:col>0</xdr:col>
      <xdr:colOff>471267</xdr:colOff>
      <xdr:row>3</xdr:row>
      <xdr:rowOff>62760</xdr:rowOff>
    </xdr:from>
    <xdr:to>
      <xdr:col>0</xdr:col>
      <xdr:colOff>809742</xdr:colOff>
      <xdr:row>3</xdr:row>
      <xdr:rowOff>228635</xdr:rowOff>
    </xdr:to>
    <xdr:sp macro="" textlink="">
      <xdr:nvSpPr>
        <xdr:cNvPr id="4" name="Text Box 2"/>
        <xdr:cNvSpPr txBox="1">
          <a:spLocks noChangeArrowheads="1"/>
        </xdr:cNvSpPr>
      </xdr:nvSpPr>
      <xdr:spPr bwMode="auto">
        <a:xfrm>
          <a:off x="485775" y="800100"/>
          <a:ext cx="323022" cy="180562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TW" altLang="en-US" sz="9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508372</xdr:colOff>
      <xdr:row>2</xdr:row>
      <xdr:rowOff>63080</xdr:rowOff>
    </xdr:from>
    <xdr:to>
      <xdr:col>0</xdr:col>
      <xdr:colOff>1047171</xdr:colOff>
      <xdr:row>2</xdr:row>
      <xdr:rowOff>273190</xdr:rowOff>
    </xdr:to>
    <xdr:sp macro="" textlink="">
      <xdr:nvSpPr>
        <xdr:cNvPr id="2" name="文字方塊 1"/>
        <xdr:cNvSpPr txBox="1"/>
      </xdr:nvSpPr>
      <xdr:spPr>
        <a:xfrm>
          <a:off x="465827" y="675556"/>
          <a:ext cx="483079" cy="221592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="horz" wrap="square" rtlCol="0" anchor="t"/>
        <a:lstStyle/>
        <a:p>
          <a:pPr>
            <a:lnSpc>
              <a:spcPts val="1100"/>
            </a:lnSpc>
          </a:pPr>
          <a:r>
            <a:rPr lang="zh-TW" altLang="en-US" sz="1100">
              <a:latin typeface="標楷體" pitchFamily="65" charset="-120"/>
              <a:ea typeface="標楷體" pitchFamily="65" charset="-120"/>
            </a:rPr>
            <a:t>項目</a:t>
          </a:r>
          <a:endParaRPr lang="en-US" altLang="zh-TW" sz="1100">
            <a:latin typeface="標楷體" pitchFamily="65" charset="-120"/>
            <a:ea typeface="標楷體" pitchFamily="65" charset="-12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365859</xdr:colOff>
      <xdr:row>3</xdr:row>
      <xdr:rowOff>46355</xdr:rowOff>
    </xdr:from>
    <xdr:to>
      <xdr:col>0</xdr:col>
      <xdr:colOff>703038</xdr:colOff>
      <xdr:row>3</xdr:row>
      <xdr:rowOff>204008</xdr:rowOff>
    </xdr:to>
    <xdr:sp macro="" textlink="">
      <xdr:nvSpPr>
        <xdr:cNvPr id="5" name="Text Box 2"/>
        <xdr:cNvSpPr txBox="1">
          <a:spLocks noChangeArrowheads="1"/>
        </xdr:cNvSpPr>
      </xdr:nvSpPr>
      <xdr:spPr bwMode="auto">
        <a:xfrm>
          <a:off x="361950" y="657225"/>
          <a:ext cx="323022" cy="180562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TW" altLang="en-US" sz="9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0</xdr:col>
      <xdr:colOff>452145</xdr:colOff>
      <xdr:row>16</xdr:row>
      <xdr:rowOff>50800</xdr:rowOff>
    </xdr:from>
    <xdr:to>
      <xdr:col>0</xdr:col>
      <xdr:colOff>783291</xdr:colOff>
      <xdr:row>16</xdr:row>
      <xdr:rowOff>231362</xdr:rowOff>
    </xdr:to>
    <xdr:sp macro="" textlink="">
      <xdr:nvSpPr>
        <xdr:cNvPr id="7" name="Text Box 2"/>
        <xdr:cNvSpPr txBox="1">
          <a:spLocks noChangeArrowheads="1"/>
        </xdr:cNvSpPr>
      </xdr:nvSpPr>
      <xdr:spPr bwMode="auto">
        <a:xfrm>
          <a:off x="457200" y="3971925"/>
          <a:ext cx="323022" cy="180562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TW" altLang="en-US" sz="9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470562</xdr:colOff>
      <xdr:row>2</xdr:row>
      <xdr:rowOff>77099</xdr:rowOff>
    </xdr:from>
    <xdr:to>
      <xdr:col>0</xdr:col>
      <xdr:colOff>811084</xdr:colOff>
      <xdr:row>2</xdr:row>
      <xdr:rowOff>261404</xdr:rowOff>
    </xdr:to>
    <xdr:sp macro="" textlink="">
      <xdr:nvSpPr>
        <xdr:cNvPr id="6" name="Text Box 2"/>
        <xdr:cNvSpPr txBox="1">
          <a:spLocks noChangeArrowheads="1"/>
        </xdr:cNvSpPr>
      </xdr:nvSpPr>
      <xdr:spPr bwMode="auto">
        <a:xfrm>
          <a:off x="466725" y="276225"/>
          <a:ext cx="323022" cy="180562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TW" altLang="en-US" sz="9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0</xdr:col>
      <xdr:colOff>470562</xdr:colOff>
      <xdr:row>22</xdr:row>
      <xdr:rowOff>77099</xdr:rowOff>
    </xdr:from>
    <xdr:to>
      <xdr:col>0</xdr:col>
      <xdr:colOff>811084</xdr:colOff>
      <xdr:row>22</xdr:row>
      <xdr:rowOff>261404</xdr:rowOff>
    </xdr:to>
    <xdr:sp macro="" textlink="">
      <xdr:nvSpPr>
        <xdr:cNvPr id="8" name="Text Box 2"/>
        <xdr:cNvSpPr txBox="1">
          <a:spLocks noChangeArrowheads="1"/>
        </xdr:cNvSpPr>
      </xdr:nvSpPr>
      <xdr:spPr bwMode="auto">
        <a:xfrm>
          <a:off x="470562" y="370176"/>
          <a:ext cx="340522" cy="1843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TW" altLang="en-US" sz="9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0</xdr:col>
      <xdr:colOff>470562</xdr:colOff>
      <xdr:row>42</xdr:row>
      <xdr:rowOff>77099</xdr:rowOff>
    </xdr:from>
    <xdr:to>
      <xdr:col>0</xdr:col>
      <xdr:colOff>811084</xdr:colOff>
      <xdr:row>42</xdr:row>
      <xdr:rowOff>261404</xdr:rowOff>
    </xdr:to>
    <xdr:sp macro="" textlink="">
      <xdr:nvSpPr>
        <xdr:cNvPr id="11" name="Text Box 2"/>
        <xdr:cNvSpPr txBox="1">
          <a:spLocks noChangeArrowheads="1"/>
        </xdr:cNvSpPr>
      </xdr:nvSpPr>
      <xdr:spPr bwMode="auto">
        <a:xfrm>
          <a:off x="470562" y="3923734"/>
          <a:ext cx="340522" cy="1843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TW" altLang="en-US" sz="9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43577</xdr:colOff>
      <xdr:row>3</xdr:row>
      <xdr:rowOff>112201</xdr:rowOff>
    </xdr:from>
    <xdr:to>
      <xdr:col>0</xdr:col>
      <xdr:colOff>248110</xdr:colOff>
      <xdr:row>4</xdr:row>
      <xdr:rowOff>137383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45554" y="742746"/>
          <a:ext cx="223024" cy="242629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年</a:t>
          </a:r>
        </a:p>
      </xdr:txBody>
    </xdr:sp>
    <xdr:clientData/>
  </xdr:twoCellAnchor>
  <xdr:twoCellAnchor>
    <xdr:from>
      <xdr:col>0</xdr:col>
      <xdr:colOff>307901</xdr:colOff>
      <xdr:row>2</xdr:row>
      <xdr:rowOff>37031</xdr:rowOff>
    </xdr:from>
    <xdr:to>
      <xdr:col>0</xdr:col>
      <xdr:colOff>674984</xdr:colOff>
      <xdr:row>3</xdr:row>
      <xdr:rowOff>69231</xdr:rowOff>
    </xdr:to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276786" y="450700"/>
          <a:ext cx="337175" cy="228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79243</xdr:colOff>
      <xdr:row>3</xdr:row>
      <xdr:rowOff>35212</xdr:rowOff>
    </xdr:from>
    <xdr:to>
      <xdr:col>0</xdr:col>
      <xdr:colOff>339464</xdr:colOff>
      <xdr:row>3</xdr:row>
      <xdr:rowOff>181756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65908" y="758300"/>
          <a:ext cx="241557" cy="14654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000" b="0" i="0" strike="noStrike">
              <a:solidFill>
                <a:srgbClr val="000000"/>
              </a:solidFill>
              <a:latin typeface="標楷體"/>
              <a:ea typeface="標楷體"/>
            </a:rPr>
            <a:t>年</a:t>
          </a:r>
        </a:p>
      </xdr:txBody>
    </xdr:sp>
    <xdr:clientData/>
  </xdr:twoCellAnchor>
  <xdr:twoCellAnchor>
    <xdr:from>
      <xdr:col>0</xdr:col>
      <xdr:colOff>545839</xdr:colOff>
      <xdr:row>2</xdr:row>
      <xdr:rowOff>37623</xdr:rowOff>
    </xdr:from>
    <xdr:to>
      <xdr:col>0</xdr:col>
      <xdr:colOff>895173</xdr:colOff>
      <xdr:row>2</xdr:row>
      <xdr:rowOff>285407</xdr:rowOff>
    </xdr:to>
    <xdr:sp macro="" textlink="">
      <xdr:nvSpPr>
        <xdr:cNvPr id="3" name="Text Box 2"/>
        <xdr:cNvSpPr txBox="1">
          <a:spLocks noChangeArrowheads="1"/>
        </xdr:cNvSpPr>
      </xdr:nvSpPr>
      <xdr:spPr bwMode="auto">
        <a:xfrm flipV="1">
          <a:off x="506205" y="465074"/>
          <a:ext cx="311428" cy="240041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TW" altLang="en-US" sz="10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88562</xdr:colOff>
      <xdr:row>6</xdr:row>
      <xdr:rowOff>0</xdr:rowOff>
    </xdr:from>
    <xdr:to>
      <xdr:col>1</xdr:col>
      <xdr:colOff>304298</xdr:colOff>
      <xdr:row>6</xdr:row>
      <xdr:rowOff>0</xdr:rowOff>
    </xdr:to>
    <xdr:sp macro="" textlink="">
      <xdr:nvSpPr>
        <xdr:cNvPr id="1036" name="Text Box 12"/>
        <xdr:cNvSpPr txBox="1">
          <a:spLocks noChangeArrowheads="1"/>
        </xdr:cNvSpPr>
      </xdr:nvSpPr>
      <xdr:spPr bwMode="auto">
        <a:xfrm>
          <a:off x="485775" y="2505075"/>
          <a:ext cx="20955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TW" altLang="en-US" sz="800" b="0" i="0" strike="noStrike">
              <a:solidFill>
                <a:srgbClr val="000000"/>
              </a:solidFill>
              <a:latin typeface="細明體"/>
              <a:ea typeface="細明體"/>
            </a:rPr>
            <a:t>年</a:t>
          </a:r>
        </a:p>
      </xdr:txBody>
    </xdr:sp>
    <xdr:clientData/>
  </xdr:twoCellAnchor>
  <xdr:twoCellAnchor>
    <xdr:from>
      <xdr:col>1</xdr:col>
      <xdr:colOff>672258</xdr:colOff>
      <xdr:row>6</xdr:row>
      <xdr:rowOff>0</xdr:rowOff>
    </xdr:from>
    <xdr:to>
      <xdr:col>1</xdr:col>
      <xdr:colOff>684958</xdr:colOff>
      <xdr:row>6</xdr:row>
      <xdr:rowOff>0</xdr:rowOff>
    </xdr:to>
    <xdr:sp macro="" textlink="">
      <xdr:nvSpPr>
        <xdr:cNvPr id="1037" name="Text Box 13"/>
        <xdr:cNvSpPr txBox="1">
          <a:spLocks noChangeArrowheads="1"/>
        </xdr:cNvSpPr>
      </xdr:nvSpPr>
      <xdr:spPr bwMode="auto">
        <a:xfrm>
          <a:off x="1066800" y="2505075"/>
          <a:ext cx="9525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TW" altLang="en-US" sz="800" b="0" i="0" strike="noStrike">
              <a:solidFill>
                <a:srgbClr val="000000"/>
              </a:solidFill>
              <a:latin typeface="細明體"/>
              <a:ea typeface="細明體"/>
            </a:rPr>
            <a:t>項目</a:t>
          </a:r>
        </a:p>
      </xdr:txBody>
    </xdr:sp>
    <xdr:clientData/>
  </xdr:twoCellAnchor>
  <xdr:twoCellAnchor>
    <xdr:from>
      <xdr:col>1</xdr:col>
      <xdr:colOff>47658</xdr:colOff>
      <xdr:row>20</xdr:row>
      <xdr:rowOff>0</xdr:rowOff>
    </xdr:from>
    <xdr:to>
      <xdr:col>1</xdr:col>
      <xdr:colOff>290674</xdr:colOff>
      <xdr:row>20</xdr:row>
      <xdr:rowOff>0</xdr:rowOff>
    </xdr:to>
    <xdr:sp macro="" textlink="">
      <xdr:nvSpPr>
        <xdr:cNvPr id="1041" name="Text Box 17"/>
        <xdr:cNvSpPr txBox="1">
          <a:spLocks noChangeArrowheads="1"/>
        </xdr:cNvSpPr>
      </xdr:nvSpPr>
      <xdr:spPr bwMode="auto">
        <a:xfrm>
          <a:off x="457200" y="5086350"/>
          <a:ext cx="20955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TW" altLang="en-US" sz="800" b="0" i="0" strike="noStrike">
              <a:solidFill>
                <a:srgbClr val="000000"/>
              </a:solidFill>
              <a:latin typeface="細明體"/>
              <a:ea typeface="細明體"/>
            </a:rPr>
            <a:t>年</a:t>
          </a:r>
        </a:p>
      </xdr:txBody>
    </xdr:sp>
    <xdr:clientData/>
  </xdr:twoCellAnchor>
  <xdr:twoCellAnchor>
    <xdr:from>
      <xdr:col>1</xdr:col>
      <xdr:colOff>88562</xdr:colOff>
      <xdr:row>5</xdr:row>
      <xdr:rowOff>0</xdr:rowOff>
    </xdr:from>
    <xdr:to>
      <xdr:col>1</xdr:col>
      <xdr:colOff>304298</xdr:colOff>
      <xdr:row>5</xdr:row>
      <xdr:rowOff>0</xdr:rowOff>
    </xdr:to>
    <xdr:sp macro="" textlink="">
      <xdr:nvSpPr>
        <xdr:cNvPr id="1044" name="Text Box 20"/>
        <xdr:cNvSpPr txBox="1">
          <a:spLocks noChangeArrowheads="1"/>
        </xdr:cNvSpPr>
      </xdr:nvSpPr>
      <xdr:spPr bwMode="auto">
        <a:xfrm>
          <a:off x="485775" y="2295525"/>
          <a:ext cx="20955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TW" altLang="en-US" sz="800" b="0" i="0" strike="noStrike">
              <a:solidFill>
                <a:srgbClr val="000000"/>
              </a:solidFill>
              <a:latin typeface="細明體"/>
              <a:ea typeface="細明體"/>
            </a:rPr>
            <a:t>年</a:t>
          </a:r>
        </a:p>
      </xdr:txBody>
    </xdr:sp>
    <xdr:clientData/>
  </xdr:twoCellAnchor>
  <xdr:twoCellAnchor>
    <xdr:from>
      <xdr:col>1</xdr:col>
      <xdr:colOff>672258</xdr:colOff>
      <xdr:row>5</xdr:row>
      <xdr:rowOff>0</xdr:rowOff>
    </xdr:from>
    <xdr:to>
      <xdr:col>1</xdr:col>
      <xdr:colOff>684958</xdr:colOff>
      <xdr:row>5</xdr:row>
      <xdr:rowOff>0</xdr:rowOff>
    </xdr:to>
    <xdr:sp macro="" textlink="">
      <xdr:nvSpPr>
        <xdr:cNvPr id="1045" name="Text Box 21"/>
        <xdr:cNvSpPr txBox="1">
          <a:spLocks noChangeArrowheads="1"/>
        </xdr:cNvSpPr>
      </xdr:nvSpPr>
      <xdr:spPr bwMode="auto">
        <a:xfrm>
          <a:off x="1066800" y="2295525"/>
          <a:ext cx="9525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TW" altLang="en-US" sz="800" b="0" i="0" strike="noStrike">
              <a:solidFill>
                <a:srgbClr val="000000"/>
              </a:solidFill>
              <a:latin typeface="細明體"/>
              <a:ea typeface="細明體"/>
            </a:rPr>
            <a:t>項目</a:t>
          </a:r>
        </a:p>
      </xdr:txBody>
    </xdr:sp>
    <xdr:clientData/>
  </xdr:twoCellAnchor>
  <xdr:twoCellAnchor>
    <xdr:from>
      <xdr:col>1</xdr:col>
      <xdr:colOff>228600</xdr:colOff>
      <xdr:row>3</xdr:row>
      <xdr:rowOff>47625</xdr:rowOff>
    </xdr:from>
    <xdr:to>
      <xdr:col>1</xdr:col>
      <xdr:colOff>1114425</xdr:colOff>
      <xdr:row>3</xdr:row>
      <xdr:rowOff>723900</xdr:rowOff>
    </xdr:to>
    <xdr:grpSp>
      <xdr:nvGrpSpPr>
        <xdr:cNvPr id="121194" name="群組 11"/>
        <xdr:cNvGrpSpPr>
          <a:grpSpLocks/>
        </xdr:cNvGrpSpPr>
      </xdr:nvGrpSpPr>
      <xdr:grpSpPr bwMode="auto">
        <a:xfrm>
          <a:off x="617538" y="642938"/>
          <a:ext cx="885825" cy="676275"/>
          <a:chOff x="619126" y="666747"/>
          <a:chExt cx="885824" cy="676278"/>
        </a:xfrm>
      </xdr:grpSpPr>
      <xdr:sp macro="" textlink="">
        <xdr:nvSpPr>
          <xdr:cNvPr id="18" name="Text Box 18"/>
          <xdr:cNvSpPr txBox="1">
            <a:spLocks noChangeArrowheads="1"/>
          </xdr:cNvSpPr>
        </xdr:nvSpPr>
        <xdr:spPr bwMode="auto">
          <a:xfrm flipH="1" flipV="1">
            <a:off x="1076325" y="666747"/>
            <a:ext cx="428625" cy="247651"/>
          </a:xfrm>
          <a:prstGeom prst="rect">
            <a:avLst/>
          </a:prstGeom>
          <a:solidFill>
            <a:srgbClr val="FFFFFF"/>
          </a:solidFill>
          <a:ln w="9525">
            <a:noFill/>
            <a:miter lim="800000"/>
            <a:headEnd/>
            <a:tailEnd/>
          </a:ln>
        </xdr:spPr>
        <xdr:txBody>
          <a:bodyPr vertOverflow="clip" vert="horz" wrap="square" lIns="27432" tIns="0" rIns="0" bIns="0" anchor="b" upright="1"/>
          <a:lstStyle/>
          <a:p>
            <a:pPr algn="l" rtl="0">
              <a:defRPr sz="1000"/>
            </a:pPr>
            <a:r>
              <a:rPr lang="zh-TW" altLang="en-US" sz="1000" b="0" i="0" strike="noStrike">
                <a:solidFill>
                  <a:srgbClr val="000000"/>
                </a:solidFill>
                <a:latin typeface="標楷體" pitchFamily="65" charset="-120"/>
                <a:ea typeface="標楷體" pitchFamily="65" charset="-120"/>
              </a:rPr>
              <a:t>項目</a:t>
            </a:r>
          </a:p>
        </xdr:txBody>
      </xdr:sp>
      <xdr:sp macro="" textlink="">
        <xdr:nvSpPr>
          <xdr:cNvPr id="19" name="Text Box 10"/>
          <xdr:cNvSpPr txBox="1">
            <a:spLocks noChangeArrowheads="1"/>
          </xdr:cNvSpPr>
        </xdr:nvSpPr>
        <xdr:spPr bwMode="auto">
          <a:xfrm>
            <a:off x="619126" y="1162049"/>
            <a:ext cx="333375" cy="180976"/>
          </a:xfrm>
          <a:prstGeom prst="rect">
            <a:avLst/>
          </a:prstGeom>
          <a:solidFill>
            <a:srgbClr val="FFFFFF"/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zh-TW" altLang="en-US" sz="1000" b="0" i="0" strike="noStrike">
                <a:solidFill>
                  <a:srgbClr val="000000"/>
                </a:solidFill>
                <a:latin typeface="標楷體" pitchFamily="65" charset="-120"/>
                <a:ea typeface="標楷體" pitchFamily="65" charset="-120"/>
              </a:rPr>
              <a:t>年</a:t>
            </a:r>
          </a:p>
        </xdr:txBody>
      </xdr:sp>
    </xdr:grpSp>
    <xdr:clientData/>
  </xdr:twoCellAnchor>
  <xdr:twoCellAnchor>
    <xdr:from>
      <xdr:col>1</xdr:col>
      <xdr:colOff>171450</xdr:colOff>
      <xdr:row>19</xdr:row>
      <xdr:rowOff>95250</xdr:rowOff>
    </xdr:from>
    <xdr:to>
      <xdr:col>1</xdr:col>
      <xdr:colOff>1057275</xdr:colOff>
      <xdr:row>19</xdr:row>
      <xdr:rowOff>771525</xdr:rowOff>
    </xdr:to>
    <xdr:grpSp>
      <xdr:nvGrpSpPr>
        <xdr:cNvPr id="121195" name="群組 12"/>
        <xdr:cNvGrpSpPr>
          <a:grpSpLocks/>
        </xdr:cNvGrpSpPr>
      </xdr:nvGrpSpPr>
      <xdr:grpSpPr bwMode="auto">
        <a:xfrm>
          <a:off x="560388" y="4818063"/>
          <a:ext cx="885825" cy="676275"/>
          <a:chOff x="619126" y="666747"/>
          <a:chExt cx="885824" cy="676278"/>
        </a:xfrm>
      </xdr:grpSpPr>
      <xdr:sp macro="" textlink="">
        <xdr:nvSpPr>
          <xdr:cNvPr id="14" name="Text Box 18"/>
          <xdr:cNvSpPr txBox="1">
            <a:spLocks noChangeArrowheads="1"/>
          </xdr:cNvSpPr>
        </xdr:nvSpPr>
        <xdr:spPr bwMode="auto">
          <a:xfrm flipH="1" flipV="1">
            <a:off x="1076325" y="666747"/>
            <a:ext cx="428625" cy="247651"/>
          </a:xfrm>
          <a:prstGeom prst="rect">
            <a:avLst/>
          </a:prstGeom>
          <a:solidFill>
            <a:srgbClr val="FFFFFF"/>
          </a:solidFill>
          <a:ln w="9525">
            <a:noFill/>
            <a:miter lim="800000"/>
            <a:headEnd/>
            <a:tailEnd/>
          </a:ln>
        </xdr:spPr>
        <xdr:txBody>
          <a:bodyPr vertOverflow="clip" vert="horz" wrap="square" lIns="27432" tIns="0" rIns="0" bIns="0" anchor="b" upright="1"/>
          <a:lstStyle/>
          <a:p>
            <a:pPr algn="l" rtl="0">
              <a:defRPr sz="1000"/>
            </a:pPr>
            <a:r>
              <a:rPr lang="zh-TW" altLang="en-US" sz="1000" b="0" i="0" strike="noStrike">
                <a:solidFill>
                  <a:srgbClr val="000000"/>
                </a:solidFill>
                <a:latin typeface="標楷體" pitchFamily="65" charset="-120"/>
                <a:ea typeface="標楷體" pitchFamily="65" charset="-120"/>
              </a:rPr>
              <a:t>項目</a:t>
            </a:r>
          </a:p>
        </xdr:txBody>
      </xdr:sp>
      <xdr:sp macro="" textlink="">
        <xdr:nvSpPr>
          <xdr:cNvPr id="15" name="Text Box 10"/>
          <xdr:cNvSpPr txBox="1">
            <a:spLocks noChangeArrowheads="1"/>
          </xdr:cNvSpPr>
        </xdr:nvSpPr>
        <xdr:spPr bwMode="auto">
          <a:xfrm>
            <a:off x="619126" y="1162049"/>
            <a:ext cx="333375" cy="180976"/>
          </a:xfrm>
          <a:prstGeom prst="rect">
            <a:avLst/>
          </a:prstGeom>
          <a:solidFill>
            <a:srgbClr val="FFFFFF"/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zh-TW" altLang="en-US" sz="1000" b="0" i="0" strike="noStrike">
                <a:solidFill>
                  <a:srgbClr val="000000"/>
                </a:solidFill>
                <a:latin typeface="標楷體" pitchFamily="65" charset="-120"/>
                <a:ea typeface="標楷體" pitchFamily="65" charset="-120"/>
              </a:rPr>
              <a:t>年</a:t>
            </a:r>
          </a:p>
        </xdr:txBody>
      </xdr:sp>
    </xdr:grpSp>
    <xdr:clientData/>
  </xdr:twoCellAnchor>
  <xdr:twoCellAnchor>
    <xdr:from>
      <xdr:col>1</xdr:col>
      <xdr:colOff>88562</xdr:colOff>
      <xdr:row>5</xdr:row>
      <xdr:rowOff>0</xdr:rowOff>
    </xdr:from>
    <xdr:to>
      <xdr:col>1</xdr:col>
      <xdr:colOff>304298</xdr:colOff>
      <xdr:row>5</xdr:row>
      <xdr:rowOff>0</xdr:rowOff>
    </xdr:to>
    <xdr:sp macro="" textlink="">
      <xdr:nvSpPr>
        <xdr:cNvPr id="16" name="Text Box 12"/>
        <xdr:cNvSpPr txBox="1">
          <a:spLocks noChangeArrowheads="1"/>
        </xdr:cNvSpPr>
      </xdr:nvSpPr>
      <xdr:spPr bwMode="auto">
        <a:xfrm>
          <a:off x="485775" y="2924175"/>
          <a:ext cx="20955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TW" altLang="en-US" sz="800" b="0" i="0" strike="noStrike">
              <a:solidFill>
                <a:srgbClr val="000000"/>
              </a:solidFill>
              <a:latin typeface="細明體"/>
              <a:ea typeface="細明體"/>
            </a:rPr>
            <a:t>年</a:t>
          </a:r>
        </a:p>
      </xdr:txBody>
    </xdr:sp>
    <xdr:clientData/>
  </xdr:twoCellAnchor>
  <xdr:twoCellAnchor>
    <xdr:from>
      <xdr:col>1</xdr:col>
      <xdr:colOff>672258</xdr:colOff>
      <xdr:row>5</xdr:row>
      <xdr:rowOff>0</xdr:rowOff>
    </xdr:from>
    <xdr:to>
      <xdr:col>1</xdr:col>
      <xdr:colOff>684958</xdr:colOff>
      <xdr:row>5</xdr:row>
      <xdr:rowOff>0</xdr:rowOff>
    </xdr:to>
    <xdr:sp macro="" textlink="">
      <xdr:nvSpPr>
        <xdr:cNvPr id="17" name="Text Box 13"/>
        <xdr:cNvSpPr txBox="1">
          <a:spLocks noChangeArrowheads="1"/>
        </xdr:cNvSpPr>
      </xdr:nvSpPr>
      <xdr:spPr bwMode="auto">
        <a:xfrm>
          <a:off x="1066800" y="2924175"/>
          <a:ext cx="9525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TW" altLang="en-US" sz="800" b="0" i="0" strike="noStrike">
              <a:solidFill>
                <a:srgbClr val="000000"/>
              </a:solidFill>
              <a:latin typeface="細明體"/>
              <a:ea typeface="細明體"/>
            </a:rPr>
            <a:t>項目</a:t>
          </a:r>
        </a:p>
      </xdr:txBody>
    </xdr:sp>
    <xdr:clientData/>
  </xdr:twoCellAnchor>
  <xdr:twoCellAnchor>
    <xdr:from>
      <xdr:col>1</xdr:col>
      <xdr:colOff>88562</xdr:colOff>
      <xdr:row>4</xdr:row>
      <xdr:rowOff>0</xdr:rowOff>
    </xdr:from>
    <xdr:to>
      <xdr:col>1</xdr:col>
      <xdr:colOff>304298</xdr:colOff>
      <xdr:row>4</xdr:row>
      <xdr:rowOff>0</xdr:rowOff>
    </xdr:to>
    <xdr:sp macro="" textlink="">
      <xdr:nvSpPr>
        <xdr:cNvPr id="20" name="Text Box 20"/>
        <xdr:cNvSpPr txBox="1">
          <a:spLocks noChangeArrowheads="1"/>
        </xdr:cNvSpPr>
      </xdr:nvSpPr>
      <xdr:spPr bwMode="auto">
        <a:xfrm>
          <a:off x="485775" y="2714625"/>
          <a:ext cx="20955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TW" altLang="en-US" sz="800" b="0" i="0" strike="noStrike">
              <a:solidFill>
                <a:srgbClr val="000000"/>
              </a:solidFill>
              <a:latin typeface="細明體"/>
              <a:ea typeface="細明體"/>
            </a:rPr>
            <a:t>年</a:t>
          </a:r>
        </a:p>
      </xdr:txBody>
    </xdr:sp>
    <xdr:clientData/>
  </xdr:twoCellAnchor>
  <xdr:twoCellAnchor>
    <xdr:from>
      <xdr:col>1</xdr:col>
      <xdr:colOff>672258</xdr:colOff>
      <xdr:row>4</xdr:row>
      <xdr:rowOff>0</xdr:rowOff>
    </xdr:from>
    <xdr:to>
      <xdr:col>1</xdr:col>
      <xdr:colOff>684958</xdr:colOff>
      <xdr:row>4</xdr:row>
      <xdr:rowOff>0</xdr:rowOff>
    </xdr:to>
    <xdr:sp macro="" textlink="">
      <xdr:nvSpPr>
        <xdr:cNvPr id="21" name="Text Box 21"/>
        <xdr:cNvSpPr txBox="1">
          <a:spLocks noChangeArrowheads="1"/>
        </xdr:cNvSpPr>
      </xdr:nvSpPr>
      <xdr:spPr bwMode="auto">
        <a:xfrm>
          <a:off x="1066800" y="2714625"/>
          <a:ext cx="9525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TW" altLang="en-US" sz="800" b="0" i="0" strike="noStrike">
              <a:solidFill>
                <a:srgbClr val="000000"/>
              </a:solidFill>
              <a:latin typeface="細明體"/>
              <a:ea typeface="細明體"/>
            </a:rPr>
            <a:t>項目</a:t>
          </a:r>
        </a:p>
      </xdr:txBody>
    </xdr:sp>
    <xdr:clientData/>
  </xdr:twoCellAnchor>
  <xdr:twoCellAnchor>
    <xdr:from>
      <xdr:col>1</xdr:col>
      <xdr:colOff>47658</xdr:colOff>
      <xdr:row>20</xdr:row>
      <xdr:rowOff>0</xdr:rowOff>
    </xdr:from>
    <xdr:to>
      <xdr:col>1</xdr:col>
      <xdr:colOff>290674</xdr:colOff>
      <xdr:row>20</xdr:row>
      <xdr:rowOff>0</xdr:rowOff>
    </xdr:to>
    <xdr:sp macro="" textlink="">
      <xdr:nvSpPr>
        <xdr:cNvPr id="23" name="Text Box 17"/>
        <xdr:cNvSpPr txBox="1">
          <a:spLocks noChangeArrowheads="1"/>
        </xdr:cNvSpPr>
      </xdr:nvSpPr>
      <xdr:spPr bwMode="auto">
        <a:xfrm>
          <a:off x="457200" y="5934075"/>
          <a:ext cx="20955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TW" altLang="en-US" sz="800" b="0" i="0" strike="noStrike">
              <a:solidFill>
                <a:srgbClr val="000000"/>
              </a:solidFill>
              <a:latin typeface="細明體"/>
              <a:ea typeface="細明體"/>
            </a:rPr>
            <a:t>年</a:t>
          </a:r>
        </a:p>
      </xdr:txBody>
    </xdr:sp>
    <xdr:clientData/>
  </xdr:twoCellAnchor>
  <xdr:twoCellAnchor>
    <xdr:from>
      <xdr:col>1</xdr:col>
      <xdr:colOff>88562</xdr:colOff>
      <xdr:row>5</xdr:row>
      <xdr:rowOff>0</xdr:rowOff>
    </xdr:from>
    <xdr:to>
      <xdr:col>1</xdr:col>
      <xdr:colOff>304298</xdr:colOff>
      <xdr:row>5</xdr:row>
      <xdr:rowOff>0</xdr:rowOff>
    </xdr:to>
    <xdr:sp macro="" textlink="">
      <xdr:nvSpPr>
        <xdr:cNvPr id="22" name="Text Box 12"/>
        <xdr:cNvSpPr txBox="1">
          <a:spLocks noChangeArrowheads="1"/>
        </xdr:cNvSpPr>
      </xdr:nvSpPr>
      <xdr:spPr bwMode="auto">
        <a:xfrm>
          <a:off x="442668" y="2702689"/>
          <a:ext cx="197889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TW" altLang="en-US" sz="800" b="0" i="0" strike="noStrike">
              <a:solidFill>
                <a:srgbClr val="000000"/>
              </a:solidFill>
              <a:latin typeface="細明體"/>
              <a:ea typeface="細明體"/>
            </a:rPr>
            <a:t>年</a:t>
          </a:r>
        </a:p>
      </xdr:txBody>
    </xdr:sp>
    <xdr:clientData/>
  </xdr:twoCellAnchor>
  <xdr:twoCellAnchor>
    <xdr:from>
      <xdr:col>1</xdr:col>
      <xdr:colOff>672258</xdr:colOff>
      <xdr:row>5</xdr:row>
      <xdr:rowOff>0</xdr:rowOff>
    </xdr:from>
    <xdr:to>
      <xdr:col>1</xdr:col>
      <xdr:colOff>684958</xdr:colOff>
      <xdr:row>5</xdr:row>
      <xdr:rowOff>0</xdr:rowOff>
    </xdr:to>
    <xdr:sp macro="" textlink="">
      <xdr:nvSpPr>
        <xdr:cNvPr id="24" name="Text Box 13"/>
        <xdr:cNvSpPr txBox="1">
          <a:spLocks noChangeArrowheads="1"/>
        </xdr:cNvSpPr>
      </xdr:nvSpPr>
      <xdr:spPr bwMode="auto">
        <a:xfrm>
          <a:off x="978104" y="2702689"/>
          <a:ext cx="1905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TW" altLang="en-US" sz="800" b="0" i="0" strike="noStrike">
              <a:solidFill>
                <a:srgbClr val="000000"/>
              </a:solidFill>
              <a:latin typeface="細明體"/>
              <a:ea typeface="細明體"/>
            </a:rPr>
            <a:t>項目</a:t>
          </a:r>
        </a:p>
      </xdr:txBody>
    </xdr:sp>
    <xdr:clientData/>
  </xdr:twoCellAnchor>
  <xdr:twoCellAnchor>
    <xdr:from>
      <xdr:col>1</xdr:col>
      <xdr:colOff>88562</xdr:colOff>
      <xdr:row>4</xdr:row>
      <xdr:rowOff>0</xdr:rowOff>
    </xdr:from>
    <xdr:to>
      <xdr:col>1</xdr:col>
      <xdr:colOff>304298</xdr:colOff>
      <xdr:row>4</xdr:row>
      <xdr:rowOff>0</xdr:rowOff>
    </xdr:to>
    <xdr:sp macro="" textlink="">
      <xdr:nvSpPr>
        <xdr:cNvPr id="25" name="Text Box 20"/>
        <xdr:cNvSpPr txBox="1">
          <a:spLocks noChangeArrowheads="1"/>
        </xdr:cNvSpPr>
      </xdr:nvSpPr>
      <xdr:spPr bwMode="auto">
        <a:xfrm>
          <a:off x="442668" y="2494344"/>
          <a:ext cx="197889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TW" altLang="en-US" sz="800" b="0" i="0" strike="noStrike">
              <a:solidFill>
                <a:srgbClr val="000000"/>
              </a:solidFill>
              <a:latin typeface="細明體"/>
              <a:ea typeface="細明體"/>
            </a:rPr>
            <a:t>年</a:t>
          </a:r>
        </a:p>
      </xdr:txBody>
    </xdr:sp>
    <xdr:clientData/>
  </xdr:twoCellAnchor>
  <xdr:twoCellAnchor>
    <xdr:from>
      <xdr:col>1</xdr:col>
      <xdr:colOff>672258</xdr:colOff>
      <xdr:row>4</xdr:row>
      <xdr:rowOff>0</xdr:rowOff>
    </xdr:from>
    <xdr:to>
      <xdr:col>1</xdr:col>
      <xdr:colOff>684958</xdr:colOff>
      <xdr:row>4</xdr:row>
      <xdr:rowOff>0</xdr:rowOff>
    </xdr:to>
    <xdr:sp macro="" textlink="">
      <xdr:nvSpPr>
        <xdr:cNvPr id="26" name="Text Box 21"/>
        <xdr:cNvSpPr txBox="1">
          <a:spLocks noChangeArrowheads="1"/>
        </xdr:cNvSpPr>
      </xdr:nvSpPr>
      <xdr:spPr bwMode="auto">
        <a:xfrm>
          <a:off x="978104" y="2494344"/>
          <a:ext cx="1905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TW" altLang="en-US" sz="800" b="0" i="0" strike="noStrike">
              <a:solidFill>
                <a:srgbClr val="000000"/>
              </a:solidFill>
              <a:latin typeface="細明體"/>
              <a:ea typeface="細明體"/>
            </a:rPr>
            <a:t>項目</a:t>
          </a:r>
        </a:p>
      </xdr:txBody>
    </xdr:sp>
    <xdr:clientData/>
  </xdr:twoCellAnchor>
  <xdr:twoCellAnchor>
    <xdr:from>
      <xdr:col>1</xdr:col>
      <xdr:colOff>88562</xdr:colOff>
      <xdr:row>4</xdr:row>
      <xdr:rowOff>0</xdr:rowOff>
    </xdr:from>
    <xdr:to>
      <xdr:col>1</xdr:col>
      <xdr:colOff>304298</xdr:colOff>
      <xdr:row>4</xdr:row>
      <xdr:rowOff>0</xdr:rowOff>
    </xdr:to>
    <xdr:sp macro="" textlink="">
      <xdr:nvSpPr>
        <xdr:cNvPr id="27" name="Text Box 12"/>
        <xdr:cNvSpPr txBox="1">
          <a:spLocks noChangeArrowheads="1"/>
        </xdr:cNvSpPr>
      </xdr:nvSpPr>
      <xdr:spPr bwMode="auto">
        <a:xfrm>
          <a:off x="442668" y="2494344"/>
          <a:ext cx="197889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TW" altLang="en-US" sz="800" b="0" i="0" strike="noStrike">
              <a:solidFill>
                <a:srgbClr val="000000"/>
              </a:solidFill>
              <a:latin typeface="細明體"/>
              <a:ea typeface="細明體"/>
            </a:rPr>
            <a:t>年</a:t>
          </a:r>
        </a:p>
      </xdr:txBody>
    </xdr:sp>
    <xdr:clientData/>
  </xdr:twoCellAnchor>
  <xdr:twoCellAnchor>
    <xdr:from>
      <xdr:col>1</xdr:col>
      <xdr:colOff>672258</xdr:colOff>
      <xdr:row>4</xdr:row>
      <xdr:rowOff>0</xdr:rowOff>
    </xdr:from>
    <xdr:to>
      <xdr:col>1</xdr:col>
      <xdr:colOff>684958</xdr:colOff>
      <xdr:row>4</xdr:row>
      <xdr:rowOff>0</xdr:rowOff>
    </xdr:to>
    <xdr:sp macro="" textlink="">
      <xdr:nvSpPr>
        <xdr:cNvPr id="28" name="Text Box 13"/>
        <xdr:cNvSpPr txBox="1">
          <a:spLocks noChangeArrowheads="1"/>
        </xdr:cNvSpPr>
      </xdr:nvSpPr>
      <xdr:spPr bwMode="auto">
        <a:xfrm>
          <a:off x="978104" y="2494344"/>
          <a:ext cx="1905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TW" altLang="en-US" sz="800" b="0" i="0" strike="noStrike">
              <a:solidFill>
                <a:srgbClr val="000000"/>
              </a:solidFill>
              <a:latin typeface="細明體"/>
              <a:ea typeface="細明體"/>
            </a:rPr>
            <a:t>項目</a:t>
          </a:r>
        </a:p>
      </xdr:txBody>
    </xdr:sp>
    <xdr:clientData/>
  </xdr:twoCellAnchor>
  <xdr:twoCellAnchor>
    <xdr:from>
      <xdr:col>1</xdr:col>
      <xdr:colOff>88562</xdr:colOff>
      <xdr:row>4</xdr:row>
      <xdr:rowOff>0</xdr:rowOff>
    </xdr:from>
    <xdr:to>
      <xdr:col>1</xdr:col>
      <xdr:colOff>304298</xdr:colOff>
      <xdr:row>4</xdr:row>
      <xdr:rowOff>0</xdr:rowOff>
    </xdr:to>
    <xdr:sp macro="" textlink="">
      <xdr:nvSpPr>
        <xdr:cNvPr id="29" name="Text Box 20"/>
        <xdr:cNvSpPr txBox="1">
          <a:spLocks noChangeArrowheads="1"/>
        </xdr:cNvSpPr>
      </xdr:nvSpPr>
      <xdr:spPr bwMode="auto">
        <a:xfrm>
          <a:off x="442668" y="2286000"/>
          <a:ext cx="197889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TW" altLang="en-US" sz="800" b="0" i="0" strike="noStrike">
              <a:solidFill>
                <a:srgbClr val="000000"/>
              </a:solidFill>
              <a:latin typeface="細明體"/>
              <a:ea typeface="細明體"/>
            </a:rPr>
            <a:t>年</a:t>
          </a:r>
        </a:p>
      </xdr:txBody>
    </xdr:sp>
    <xdr:clientData/>
  </xdr:twoCellAnchor>
  <xdr:twoCellAnchor>
    <xdr:from>
      <xdr:col>1</xdr:col>
      <xdr:colOff>672258</xdr:colOff>
      <xdr:row>4</xdr:row>
      <xdr:rowOff>0</xdr:rowOff>
    </xdr:from>
    <xdr:to>
      <xdr:col>1</xdr:col>
      <xdr:colOff>684958</xdr:colOff>
      <xdr:row>4</xdr:row>
      <xdr:rowOff>0</xdr:rowOff>
    </xdr:to>
    <xdr:sp macro="" textlink="">
      <xdr:nvSpPr>
        <xdr:cNvPr id="30" name="Text Box 21"/>
        <xdr:cNvSpPr txBox="1">
          <a:spLocks noChangeArrowheads="1"/>
        </xdr:cNvSpPr>
      </xdr:nvSpPr>
      <xdr:spPr bwMode="auto">
        <a:xfrm>
          <a:off x="978104" y="2286000"/>
          <a:ext cx="1905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TW" altLang="en-US" sz="800" b="0" i="0" strike="noStrike">
              <a:solidFill>
                <a:srgbClr val="000000"/>
              </a:solidFill>
              <a:latin typeface="細明體"/>
              <a:ea typeface="細明體"/>
            </a:rPr>
            <a:t>項目</a:t>
          </a:r>
        </a:p>
      </xdr:txBody>
    </xdr:sp>
    <xdr:clientData/>
  </xdr:twoCellAnchor>
  <xdr:twoCellAnchor>
    <xdr:from>
      <xdr:col>1</xdr:col>
      <xdr:colOff>88562</xdr:colOff>
      <xdr:row>5</xdr:row>
      <xdr:rowOff>0</xdr:rowOff>
    </xdr:from>
    <xdr:to>
      <xdr:col>1</xdr:col>
      <xdr:colOff>304298</xdr:colOff>
      <xdr:row>5</xdr:row>
      <xdr:rowOff>0</xdr:rowOff>
    </xdr:to>
    <xdr:sp macro="" textlink="">
      <xdr:nvSpPr>
        <xdr:cNvPr id="31" name="Text Box 12"/>
        <xdr:cNvSpPr txBox="1">
          <a:spLocks noChangeArrowheads="1"/>
        </xdr:cNvSpPr>
      </xdr:nvSpPr>
      <xdr:spPr bwMode="auto">
        <a:xfrm>
          <a:off x="477500" y="1817688"/>
          <a:ext cx="215736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TW" altLang="en-US" sz="800" b="0" i="0" strike="noStrike">
              <a:solidFill>
                <a:srgbClr val="000000"/>
              </a:solidFill>
              <a:latin typeface="細明體"/>
              <a:ea typeface="細明體"/>
            </a:rPr>
            <a:t>年</a:t>
          </a:r>
        </a:p>
      </xdr:txBody>
    </xdr:sp>
    <xdr:clientData/>
  </xdr:twoCellAnchor>
  <xdr:twoCellAnchor>
    <xdr:from>
      <xdr:col>1</xdr:col>
      <xdr:colOff>672258</xdr:colOff>
      <xdr:row>5</xdr:row>
      <xdr:rowOff>0</xdr:rowOff>
    </xdr:from>
    <xdr:to>
      <xdr:col>1</xdr:col>
      <xdr:colOff>684958</xdr:colOff>
      <xdr:row>5</xdr:row>
      <xdr:rowOff>0</xdr:rowOff>
    </xdr:to>
    <xdr:sp macro="" textlink="">
      <xdr:nvSpPr>
        <xdr:cNvPr id="32" name="Text Box 13"/>
        <xdr:cNvSpPr txBox="1">
          <a:spLocks noChangeArrowheads="1"/>
        </xdr:cNvSpPr>
      </xdr:nvSpPr>
      <xdr:spPr bwMode="auto">
        <a:xfrm>
          <a:off x="1061196" y="1817688"/>
          <a:ext cx="1270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TW" altLang="en-US" sz="800" b="0" i="0" strike="noStrike">
              <a:solidFill>
                <a:srgbClr val="000000"/>
              </a:solidFill>
              <a:latin typeface="細明體"/>
              <a:ea typeface="細明體"/>
            </a:rPr>
            <a:t>項目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85653</xdr:colOff>
      <xdr:row>49</xdr:row>
      <xdr:rowOff>1314</xdr:rowOff>
    </xdr:from>
    <xdr:to>
      <xdr:col>2</xdr:col>
      <xdr:colOff>1467</xdr:colOff>
      <xdr:row>49</xdr:row>
      <xdr:rowOff>1314</xdr:rowOff>
    </xdr:to>
    <xdr:sp macro="" textlink="">
      <xdr:nvSpPr>
        <xdr:cNvPr id="6147" name="文字 9"/>
        <xdr:cNvSpPr txBox="1">
          <a:spLocks noChangeArrowheads="1"/>
        </xdr:cNvSpPr>
      </xdr:nvSpPr>
      <xdr:spPr bwMode="auto">
        <a:xfrm>
          <a:off x="85725" y="7658100"/>
          <a:ext cx="1114425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國際分類</a:t>
          </a:r>
          <a:r>
            <a:rPr lang="en-US" altLang="zh-TW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1-34</a:t>
          </a: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為商標分類、</a:t>
          </a:r>
          <a:r>
            <a:rPr lang="en-US" altLang="zh-TW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35-42</a:t>
          </a: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為服務標章分類</a:t>
          </a:r>
        </a:p>
      </xdr:txBody>
    </xdr:sp>
    <xdr:clientData/>
  </xdr:twoCellAnchor>
  <xdr:twoCellAnchor>
    <xdr:from>
      <xdr:col>0</xdr:col>
      <xdr:colOff>0</xdr:colOff>
      <xdr:row>5</xdr:row>
      <xdr:rowOff>0</xdr:rowOff>
    </xdr:from>
    <xdr:to>
      <xdr:col>1</xdr:col>
      <xdr:colOff>0</xdr:colOff>
      <xdr:row>5</xdr:row>
      <xdr:rowOff>0</xdr:rowOff>
    </xdr:to>
    <xdr:sp macro="" textlink="">
      <xdr:nvSpPr>
        <xdr:cNvPr id="85553" name="Line 4"/>
        <xdr:cNvSpPr>
          <a:spLocks noChangeShapeType="1"/>
        </xdr:cNvSpPr>
      </xdr:nvSpPr>
      <xdr:spPr bwMode="auto">
        <a:xfrm>
          <a:off x="0" y="962025"/>
          <a:ext cx="5905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85653</xdr:colOff>
      <xdr:row>49</xdr:row>
      <xdr:rowOff>1314</xdr:rowOff>
    </xdr:from>
    <xdr:to>
      <xdr:col>2</xdr:col>
      <xdr:colOff>1467</xdr:colOff>
      <xdr:row>49</xdr:row>
      <xdr:rowOff>1314</xdr:rowOff>
    </xdr:to>
    <xdr:sp macro="" textlink="">
      <xdr:nvSpPr>
        <xdr:cNvPr id="6149" name="文字 9"/>
        <xdr:cNvSpPr txBox="1">
          <a:spLocks noChangeArrowheads="1"/>
        </xdr:cNvSpPr>
      </xdr:nvSpPr>
      <xdr:spPr bwMode="auto">
        <a:xfrm>
          <a:off x="85725" y="7658100"/>
          <a:ext cx="1114425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國際分類</a:t>
          </a:r>
          <a:r>
            <a:rPr lang="en-US" altLang="zh-TW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1-34</a:t>
          </a: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為商標分類、</a:t>
          </a:r>
          <a:r>
            <a:rPr lang="en-US" altLang="zh-TW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35-42</a:t>
          </a: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為服務標章分類</a:t>
          </a:r>
        </a:p>
      </xdr:txBody>
    </xdr:sp>
    <xdr:clientData/>
  </xdr:twoCellAnchor>
  <xdr:twoCellAnchor>
    <xdr:from>
      <xdr:col>0</xdr:col>
      <xdr:colOff>85653</xdr:colOff>
      <xdr:row>49</xdr:row>
      <xdr:rowOff>1314</xdr:rowOff>
    </xdr:from>
    <xdr:to>
      <xdr:col>2</xdr:col>
      <xdr:colOff>1467</xdr:colOff>
      <xdr:row>49</xdr:row>
      <xdr:rowOff>1314</xdr:rowOff>
    </xdr:to>
    <xdr:sp macro="" textlink="">
      <xdr:nvSpPr>
        <xdr:cNvPr id="5" name="文字 9"/>
        <xdr:cNvSpPr txBox="1">
          <a:spLocks noChangeArrowheads="1"/>
        </xdr:cNvSpPr>
      </xdr:nvSpPr>
      <xdr:spPr bwMode="auto">
        <a:xfrm>
          <a:off x="79938" y="7726680"/>
          <a:ext cx="1055449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國際分類</a:t>
          </a:r>
          <a:r>
            <a:rPr lang="en-US" altLang="zh-TW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1-34</a:t>
          </a: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為商標分類、</a:t>
          </a:r>
          <a:r>
            <a:rPr lang="en-US" altLang="zh-TW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35-42</a:t>
          </a: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為服務標章分類</a:t>
          </a:r>
        </a:p>
      </xdr:txBody>
    </xdr:sp>
    <xdr:clientData/>
  </xdr:twoCellAnchor>
  <xdr:twoCellAnchor>
    <xdr:from>
      <xdr:col>0</xdr:col>
      <xdr:colOff>85653</xdr:colOff>
      <xdr:row>49</xdr:row>
      <xdr:rowOff>1314</xdr:rowOff>
    </xdr:from>
    <xdr:to>
      <xdr:col>2</xdr:col>
      <xdr:colOff>1467</xdr:colOff>
      <xdr:row>49</xdr:row>
      <xdr:rowOff>1314</xdr:rowOff>
    </xdr:to>
    <xdr:sp macro="" textlink="">
      <xdr:nvSpPr>
        <xdr:cNvPr id="6" name="文字 9"/>
        <xdr:cNvSpPr txBox="1">
          <a:spLocks noChangeArrowheads="1"/>
        </xdr:cNvSpPr>
      </xdr:nvSpPr>
      <xdr:spPr bwMode="auto">
        <a:xfrm>
          <a:off x="79938" y="7726680"/>
          <a:ext cx="1055449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國際分類</a:t>
          </a:r>
          <a:r>
            <a:rPr lang="en-US" altLang="zh-TW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1-34</a:t>
          </a: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為商標分類、</a:t>
          </a:r>
          <a:r>
            <a:rPr lang="en-US" altLang="zh-TW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35-42</a:t>
          </a: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為服務標章分類</a:t>
          </a:r>
        </a:p>
      </xdr:txBody>
    </xdr:sp>
    <xdr:clientData/>
  </xdr:twoCellAnchor>
  <xdr:twoCellAnchor>
    <xdr:from>
      <xdr:col>0</xdr:col>
      <xdr:colOff>87558</xdr:colOff>
      <xdr:row>49</xdr:row>
      <xdr:rowOff>1314</xdr:rowOff>
    </xdr:from>
    <xdr:to>
      <xdr:col>2</xdr:col>
      <xdr:colOff>2204</xdr:colOff>
      <xdr:row>49</xdr:row>
      <xdr:rowOff>1314</xdr:rowOff>
    </xdr:to>
    <xdr:sp macro="" textlink="">
      <xdr:nvSpPr>
        <xdr:cNvPr id="7" name="文字 9"/>
        <xdr:cNvSpPr txBox="1">
          <a:spLocks noChangeArrowheads="1"/>
        </xdr:cNvSpPr>
      </xdr:nvSpPr>
      <xdr:spPr bwMode="auto">
        <a:xfrm>
          <a:off x="81843" y="7726680"/>
          <a:ext cx="1053533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國際分類</a:t>
          </a:r>
          <a:r>
            <a:rPr lang="en-US" altLang="zh-TW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1-34</a:t>
          </a: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為商標分類、</a:t>
          </a:r>
          <a:r>
            <a:rPr lang="en-US" altLang="zh-TW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35-42</a:t>
          </a: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為服務標章分類</a:t>
          </a:r>
        </a:p>
      </xdr:txBody>
    </xdr:sp>
    <xdr:clientData/>
  </xdr:twoCellAnchor>
  <xdr:twoCellAnchor>
    <xdr:from>
      <xdr:col>0</xdr:col>
      <xdr:colOff>87558</xdr:colOff>
      <xdr:row>49</xdr:row>
      <xdr:rowOff>1314</xdr:rowOff>
    </xdr:from>
    <xdr:to>
      <xdr:col>2</xdr:col>
      <xdr:colOff>2204</xdr:colOff>
      <xdr:row>49</xdr:row>
      <xdr:rowOff>1314</xdr:rowOff>
    </xdr:to>
    <xdr:sp macro="" textlink="">
      <xdr:nvSpPr>
        <xdr:cNvPr id="8" name="文字 9"/>
        <xdr:cNvSpPr txBox="1">
          <a:spLocks noChangeArrowheads="1"/>
        </xdr:cNvSpPr>
      </xdr:nvSpPr>
      <xdr:spPr bwMode="auto">
        <a:xfrm>
          <a:off x="81843" y="7726680"/>
          <a:ext cx="1053533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國際分類</a:t>
          </a:r>
          <a:r>
            <a:rPr lang="en-US" altLang="zh-TW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1-34</a:t>
          </a: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為商標分類、</a:t>
          </a:r>
          <a:r>
            <a:rPr lang="en-US" altLang="zh-TW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35-42</a:t>
          </a: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為服務標章分類</a:t>
          </a:r>
        </a:p>
      </xdr:txBody>
    </xdr:sp>
    <xdr:clientData/>
  </xdr:twoCellAnchor>
  <xdr:twoCellAnchor>
    <xdr:from>
      <xdr:col>0</xdr:col>
      <xdr:colOff>87558</xdr:colOff>
      <xdr:row>49</xdr:row>
      <xdr:rowOff>1314</xdr:rowOff>
    </xdr:from>
    <xdr:to>
      <xdr:col>2</xdr:col>
      <xdr:colOff>2204</xdr:colOff>
      <xdr:row>49</xdr:row>
      <xdr:rowOff>1314</xdr:rowOff>
    </xdr:to>
    <xdr:sp macro="" textlink="">
      <xdr:nvSpPr>
        <xdr:cNvPr id="9" name="文字 9"/>
        <xdr:cNvSpPr txBox="1">
          <a:spLocks noChangeArrowheads="1"/>
        </xdr:cNvSpPr>
      </xdr:nvSpPr>
      <xdr:spPr bwMode="auto">
        <a:xfrm>
          <a:off x="81843" y="7726680"/>
          <a:ext cx="1053533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國際分類</a:t>
          </a:r>
          <a:r>
            <a:rPr lang="en-US" altLang="zh-TW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1-34</a:t>
          </a: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為商標分類、</a:t>
          </a:r>
          <a:r>
            <a:rPr lang="en-US" altLang="zh-TW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35-42</a:t>
          </a: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為服務標章分類</a:t>
          </a:r>
        </a:p>
      </xdr:txBody>
    </xdr:sp>
    <xdr:clientData/>
  </xdr:twoCellAnchor>
  <xdr:twoCellAnchor>
    <xdr:from>
      <xdr:col>0</xdr:col>
      <xdr:colOff>87558</xdr:colOff>
      <xdr:row>49</xdr:row>
      <xdr:rowOff>1314</xdr:rowOff>
    </xdr:from>
    <xdr:to>
      <xdr:col>2</xdr:col>
      <xdr:colOff>2204</xdr:colOff>
      <xdr:row>49</xdr:row>
      <xdr:rowOff>1314</xdr:rowOff>
    </xdr:to>
    <xdr:sp macro="" textlink="">
      <xdr:nvSpPr>
        <xdr:cNvPr id="10" name="文字 9"/>
        <xdr:cNvSpPr txBox="1">
          <a:spLocks noChangeArrowheads="1"/>
        </xdr:cNvSpPr>
      </xdr:nvSpPr>
      <xdr:spPr bwMode="auto">
        <a:xfrm>
          <a:off x="81843" y="7726680"/>
          <a:ext cx="1053533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國際分類</a:t>
          </a:r>
          <a:r>
            <a:rPr lang="en-US" altLang="zh-TW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1-34</a:t>
          </a: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為商標分類、</a:t>
          </a:r>
          <a:r>
            <a:rPr lang="en-US" altLang="zh-TW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35-42</a:t>
          </a: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為服務標章分類</a:t>
          </a:r>
        </a:p>
      </xdr:txBody>
    </xdr:sp>
    <xdr:clientData/>
  </xdr:twoCellAnchor>
  <xdr:twoCellAnchor>
    <xdr:from>
      <xdr:col>0</xdr:col>
      <xdr:colOff>87558</xdr:colOff>
      <xdr:row>49</xdr:row>
      <xdr:rowOff>1314</xdr:rowOff>
    </xdr:from>
    <xdr:to>
      <xdr:col>2</xdr:col>
      <xdr:colOff>2204</xdr:colOff>
      <xdr:row>49</xdr:row>
      <xdr:rowOff>1314</xdr:rowOff>
    </xdr:to>
    <xdr:sp macro="" textlink="">
      <xdr:nvSpPr>
        <xdr:cNvPr id="11" name="文字 9"/>
        <xdr:cNvSpPr txBox="1">
          <a:spLocks noChangeArrowheads="1"/>
        </xdr:cNvSpPr>
      </xdr:nvSpPr>
      <xdr:spPr bwMode="auto">
        <a:xfrm>
          <a:off x="81843" y="7726680"/>
          <a:ext cx="1053533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國際分類</a:t>
          </a:r>
          <a:r>
            <a:rPr lang="en-US" altLang="zh-TW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1-34</a:t>
          </a: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為商標分類、</a:t>
          </a:r>
          <a:r>
            <a:rPr lang="en-US" altLang="zh-TW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35-42</a:t>
          </a: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為服務標章分類</a:t>
          </a:r>
        </a:p>
      </xdr:txBody>
    </xdr:sp>
    <xdr:clientData/>
  </xdr:twoCellAnchor>
  <xdr:twoCellAnchor>
    <xdr:from>
      <xdr:col>0</xdr:col>
      <xdr:colOff>87558</xdr:colOff>
      <xdr:row>49</xdr:row>
      <xdr:rowOff>1314</xdr:rowOff>
    </xdr:from>
    <xdr:to>
      <xdr:col>2</xdr:col>
      <xdr:colOff>2204</xdr:colOff>
      <xdr:row>49</xdr:row>
      <xdr:rowOff>1314</xdr:rowOff>
    </xdr:to>
    <xdr:sp macro="" textlink="">
      <xdr:nvSpPr>
        <xdr:cNvPr id="12" name="文字 9"/>
        <xdr:cNvSpPr txBox="1">
          <a:spLocks noChangeArrowheads="1"/>
        </xdr:cNvSpPr>
      </xdr:nvSpPr>
      <xdr:spPr bwMode="auto">
        <a:xfrm>
          <a:off x="81843" y="7726680"/>
          <a:ext cx="1053533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國際分類</a:t>
          </a:r>
          <a:r>
            <a:rPr lang="en-US" altLang="zh-TW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1-34</a:t>
          </a: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為商標分類、</a:t>
          </a:r>
          <a:r>
            <a:rPr lang="en-US" altLang="zh-TW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35-42</a:t>
          </a: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為服務標章分類</a:t>
          </a:r>
        </a:p>
      </xdr:txBody>
    </xdr:sp>
    <xdr:clientData/>
  </xdr:twoCellAnchor>
  <xdr:twoCellAnchor>
    <xdr:from>
      <xdr:col>0</xdr:col>
      <xdr:colOff>87558</xdr:colOff>
      <xdr:row>49</xdr:row>
      <xdr:rowOff>1314</xdr:rowOff>
    </xdr:from>
    <xdr:to>
      <xdr:col>2</xdr:col>
      <xdr:colOff>2204</xdr:colOff>
      <xdr:row>49</xdr:row>
      <xdr:rowOff>1314</xdr:rowOff>
    </xdr:to>
    <xdr:sp macro="" textlink="">
      <xdr:nvSpPr>
        <xdr:cNvPr id="13" name="文字 9"/>
        <xdr:cNvSpPr txBox="1">
          <a:spLocks noChangeArrowheads="1"/>
        </xdr:cNvSpPr>
      </xdr:nvSpPr>
      <xdr:spPr bwMode="auto">
        <a:xfrm>
          <a:off x="81843" y="7726680"/>
          <a:ext cx="1053533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國際分類</a:t>
          </a:r>
          <a:r>
            <a:rPr lang="en-US" altLang="zh-TW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1-34</a:t>
          </a: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為商標分類、</a:t>
          </a:r>
          <a:r>
            <a:rPr lang="en-US" altLang="zh-TW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35-42</a:t>
          </a: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為服務標章分類</a:t>
          </a:r>
        </a:p>
      </xdr:txBody>
    </xdr:sp>
    <xdr:clientData/>
  </xdr:twoCellAnchor>
  <xdr:twoCellAnchor>
    <xdr:from>
      <xdr:col>0</xdr:col>
      <xdr:colOff>87558</xdr:colOff>
      <xdr:row>49</xdr:row>
      <xdr:rowOff>1314</xdr:rowOff>
    </xdr:from>
    <xdr:to>
      <xdr:col>2</xdr:col>
      <xdr:colOff>2204</xdr:colOff>
      <xdr:row>49</xdr:row>
      <xdr:rowOff>1314</xdr:rowOff>
    </xdr:to>
    <xdr:sp macro="" textlink="">
      <xdr:nvSpPr>
        <xdr:cNvPr id="14" name="文字 9"/>
        <xdr:cNvSpPr txBox="1">
          <a:spLocks noChangeArrowheads="1"/>
        </xdr:cNvSpPr>
      </xdr:nvSpPr>
      <xdr:spPr bwMode="auto">
        <a:xfrm>
          <a:off x="81843" y="7726680"/>
          <a:ext cx="1053533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國際分類</a:t>
          </a:r>
          <a:r>
            <a:rPr lang="en-US" altLang="zh-TW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1-34</a:t>
          </a: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為商標分類、</a:t>
          </a:r>
          <a:r>
            <a:rPr lang="en-US" altLang="zh-TW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35-42</a:t>
          </a: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為服務標章分類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41</xdr:row>
      <xdr:rowOff>0</xdr:rowOff>
    </xdr:from>
    <xdr:to>
      <xdr:col>0</xdr:col>
      <xdr:colOff>38100</xdr:colOff>
      <xdr:row>41</xdr:row>
      <xdr:rowOff>9525</xdr:rowOff>
    </xdr:to>
    <xdr:sp macro="" textlink="">
      <xdr:nvSpPr>
        <xdr:cNvPr id="8167" name="Line 6"/>
        <xdr:cNvSpPr>
          <a:spLocks noChangeShapeType="1"/>
        </xdr:cNvSpPr>
      </xdr:nvSpPr>
      <xdr:spPr bwMode="auto">
        <a:xfrm flipV="1">
          <a:off x="38100" y="8601075"/>
          <a:ext cx="0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447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38100</xdr:colOff>
      <xdr:row>40</xdr:row>
      <xdr:rowOff>0</xdr:rowOff>
    </xdr:from>
    <xdr:to>
      <xdr:col>0</xdr:col>
      <xdr:colOff>38100</xdr:colOff>
      <xdr:row>40</xdr:row>
      <xdr:rowOff>9525</xdr:rowOff>
    </xdr:to>
    <xdr:sp macro="" textlink="">
      <xdr:nvSpPr>
        <xdr:cNvPr id="159448" name="Line 8"/>
        <xdr:cNvSpPr>
          <a:spLocks noChangeShapeType="1"/>
        </xdr:cNvSpPr>
      </xdr:nvSpPr>
      <xdr:spPr bwMode="auto">
        <a:xfrm flipV="1">
          <a:off x="38100" y="7620000"/>
          <a:ext cx="0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38100</xdr:colOff>
      <xdr:row>40</xdr:row>
      <xdr:rowOff>0</xdr:rowOff>
    </xdr:from>
    <xdr:to>
      <xdr:col>0</xdr:col>
      <xdr:colOff>38100</xdr:colOff>
      <xdr:row>40</xdr:row>
      <xdr:rowOff>9525</xdr:rowOff>
    </xdr:to>
    <xdr:sp macro="" textlink="">
      <xdr:nvSpPr>
        <xdr:cNvPr id="159449" name="Line 9"/>
        <xdr:cNvSpPr>
          <a:spLocks noChangeShapeType="1"/>
        </xdr:cNvSpPr>
      </xdr:nvSpPr>
      <xdr:spPr bwMode="auto">
        <a:xfrm flipV="1">
          <a:off x="38100" y="7620000"/>
          <a:ext cx="0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59450" name="Line 11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38100</xdr:colOff>
      <xdr:row>10</xdr:row>
      <xdr:rowOff>0</xdr:rowOff>
    </xdr:from>
    <xdr:to>
      <xdr:col>0</xdr:col>
      <xdr:colOff>38100</xdr:colOff>
      <xdr:row>10</xdr:row>
      <xdr:rowOff>0</xdr:rowOff>
    </xdr:to>
    <xdr:sp macro="" textlink="">
      <xdr:nvSpPr>
        <xdr:cNvPr id="159451" name="Line 12"/>
        <xdr:cNvSpPr>
          <a:spLocks noChangeShapeType="1"/>
        </xdr:cNvSpPr>
      </xdr:nvSpPr>
      <xdr:spPr bwMode="auto">
        <a:xfrm flipV="1">
          <a:off x="381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59452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38100</xdr:colOff>
      <xdr:row>34</xdr:row>
      <xdr:rowOff>0</xdr:rowOff>
    </xdr:from>
    <xdr:to>
      <xdr:col>0</xdr:col>
      <xdr:colOff>38100</xdr:colOff>
      <xdr:row>34</xdr:row>
      <xdr:rowOff>0</xdr:rowOff>
    </xdr:to>
    <xdr:sp macro="" textlink="">
      <xdr:nvSpPr>
        <xdr:cNvPr id="159453" name="Line 14"/>
        <xdr:cNvSpPr>
          <a:spLocks noChangeShapeType="1"/>
        </xdr:cNvSpPr>
      </xdr:nvSpPr>
      <xdr:spPr bwMode="auto">
        <a:xfrm flipV="1">
          <a:off x="38100" y="647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38100</xdr:colOff>
      <xdr:row>39</xdr:row>
      <xdr:rowOff>0</xdr:rowOff>
    </xdr:from>
    <xdr:to>
      <xdr:col>0</xdr:col>
      <xdr:colOff>38100</xdr:colOff>
      <xdr:row>39</xdr:row>
      <xdr:rowOff>9525</xdr:rowOff>
    </xdr:to>
    <xdr:sp macro="" textlink="">
      <xdr:nvSpPr>
        <xdr:cNvPr id="159454" name="Line 6"/>
        <xdr:cNvSpPr>
          <a:spLocks noChangeShapeType="1"/>
        </xdr:cNvSpPr>
      </xdr:nvSpPr>
      <xdr:spPr bwMode="auto">
        <a:xfrm flipV="1">
          <a:off x="38100" y="7429500"/>
          <a:ext cx="0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457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59458" name="Line 11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59460" name="Line 5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59461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59462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463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59465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59466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59467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59468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469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471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59472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473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59474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59475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476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478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59479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480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59485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7</xdr:row>
      <xdr:rowOff>0</xdr:rowOff>
    </xdr:from>
    <xdr:to>
      <xdr:col>3</xdr:col>
      <xdr:colOff>38100</xdr:colOff>
      <xdr:row>7</xdr:row>
      <xdr:rowOff>0</xdr:rowOff>
    </xdr:to>
    <xdr:sp macro="" textlink="">
      <xdr:nvSpPr>
        <xdr:cNvPr id="159487" name="Line 6"/>
        <xdr:cNvSpPr>
          <a:spLocks noChangeShapeType="1"/>
        </xdr:cNvSpPr>
      </xdr:nvSpPr>
      <xdr:spPr bwMode="auto">
        <a:xfrm flipV="1">
          <a:off x="3162300" y="133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7</xdr:row>
      <xdr:rowOff>0</xdr:rowOff>
    </xdr:from>
    <xdr:to>
      <xdr:col>3</xdr:col>
      <xdr:colOff>38100</xdr:colOff>
      <xdr:row>7</xdr:row>
      <xdr:rowOff>0</xdr:rowOff>
    </xdr:to>
    <xdr:sp macro="" textlink="">
      <xdr:nvSpPr>
        <xdr:cNvPr id="159488" name="Line 7"/>
        <xdr:cNvSpPr>
          <a:spLocks noChangeShapeType="1"/>
        </xdr:cNvSpPr>
      </xdr:nvSpPr>
      <xdr:spPr bwMode="auto">
        <a:xfrm flipV="1">
          <a:off x="3162300" y="133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489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59490" name="Line 11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38100</xdr:colOff>
      <xdr:row>10</xdr:row>
      <xdr:rowOff>0</xdr:rowOff>
    </xdr:from>
    <xdr:to>
      <xdr:col>0</xdr:col>
      <xdr:colOff>38100</xdr:colOff>
      <xdr:row>10</xdr:row>
      <xdr:rowOff>0</xdr:rowOff>
    </xdr:to>
    <xdr:sp macro="" textlink="">
      <xdr:nvSpPr>
        <xdr:cNvPr id="159491" name="Line 12"/>
        <xdr:cNvSpPr>
          <a:spLocks noChangeShapeType="1"/>
        </xdr:cNvSpPr>
      </xdr:nvSpPr>
      <xdr:spPr bwMode="auto">
        <a:xfrm flipV="1">
          <a:off x="381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59492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495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59496" name="Line 11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59498" name="Line 5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59499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59500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501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59503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59504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59505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59506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507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509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59510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511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59512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59513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514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516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59517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518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59523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7</xdr:row>
      <xdr:rowOff>0</xdr:rowOff>
    </xdr:from>
    <xdr:to>
      <xdr:col>3</xdr:col>
      <xdr:colOff>38100</xdr:colOff>
      <xdr:row>7</xdr:row>
      <xdr:rowOff>0</xdr:rowOff>
    </xdr:to>
    <xdr:sp macro="" textlink="">
      <xdr:nvSpPr>
        <xdr:cNvPr id="159525" name="Line 6"/>
        <xdr:cNvSpPr>
          <a:spLocks noChangeShapeType="1"/>
        </xdr:cNvSpPr>
      </xdr:nvSpPr>
      <xdr:spPr bwMode="auto">
        <a:xfrm flipV="1">
          <a:off x="3162300" y="133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7</xdr:row>
      <xdr:rowOff>0</xdr:rowOff>
    </xdr:from>
    <xdr:to>
      <xdr:col>3</xdr:col>
      <xdr:colOff>38100</xdr:colOff>
      <xdr:row>7</xdr:row>
      <xdr:rowOff>0</xdr:rowOff>
    </xdr:to>
    <xdr:sp macro="" textlink="">
      <xdr:nvSpPr>
        <xdr:cNvPr id="159526" name="Line 7"/>
        <xdr:cNvSpPr>
          <a:spLocks noChangeShapeType="1"/>
        </xdr:cNvSpPr>
      </xdr:nvSpPr>
      <xdr:spPr bwMode="auto">
        <a:xfrm flipV="1">
          <a:off x="3162300" y="133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59527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59528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38100</xdr:colOff>
      <xdr:row>10</xdr:row>
      <xdr:rowOff>0</xdr:rowOff>
    </xdr:from>
    <xdr:to>
      <xdr:col>0</xdr:col>
      <xdr:colOff>38100</xdr:colOff>
      <xdr:row>10</xdr:row>
      <xdr:rowOff>0</xdr:rowOff>
    </xdr:to>
    <xdr:sp macro="" textlink="">
      <xdr:nvSpPr>
        <xdr:cNvPr id="159529" name="Line 12"/>
        <xdr:cNvSpPr>
          <a:spLocks noChangeShapeType="1"/>
        </xdr:cNvSpPr>
      </xdr:nvSpPr>
      <xdr:spPr bwMode="auto">
        <a:xfrm flipV="1">
          <a:off x="381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59530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531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532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59533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534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59535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59536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59537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59538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59539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59540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59541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59542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59543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59544" name="Line 6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59545" name="Line 7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59546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59547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38100</xdr:colOff>
      <xdr:row>10</xdr:row>
      <xdr:rowOff>0</xdr:rowOff>
    </xdr:from>
    <xdr:to>
      <xdr:col>0</xdr:col>
      <xdr:colOff>38100</xdr:colOff>
      <xdr:row>10</xdr:row>
      <xdr:rowOff>0</xdr:rowOff>
    </xdr:to>
    <xdr:sp macro="" textlink="">
      <xdr:nvSpPr>
        <xdr:cNvPr id="159548" name="Line 12"/>
        <xdr:cNvSpPr>
          <a:spLocks noChangeShapeType="1"/>
        </xdr:cNvSpPr>
      </xdr:nvSpPr>
      <xdr:spPr bwMode="auto">
        <a:xfrm flipV="1">
          <a:off x="381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59549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550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551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59552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553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59554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59555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59556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59557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59558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59559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59560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59561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59562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59563" name="Line 6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59564" name="Line 7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565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59566" name="Line 11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38100</xdr:colOff>
      <xdr:row>10</xdr:row>
      <xdr:rowOff>0</xdr:rowOff>
    </xdr:from>
    <xdr:to>
      <xdr:col>0</xdr:col>
      <xdr:colOff>38100</xdr:colOff>
      <xdr:row>10</xdr:row>
      <xdr:rowOff>0</xdr:rowOff>
    </xdr:to>
    <xdr:sp macro="" textlink="">
      <xdr:nvSpPr>
        <xdr:cNvPr id="159567" name="Line 12"/>
        <xdr:cNvSpPr>
          <a:spLocks noChangeShapeType="1"/>
        </xdr:cNvSpPr>
      </xdr:nvSpPr>
      <xdr:spPr bwMode="auto">
        <a:xfrm flipV="1">
          <a:off x="381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59568" name="Line 13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59569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59570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571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59572" name="Line 11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59573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59576" name="Line 5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59577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59578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579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59580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59581" name="Line 5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59582" name="Line 13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59583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59584" name="Line 5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585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59586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587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59588" name="Line 13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589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59590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59592" name="Line 5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593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59595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596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59597" name="Line 13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598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59599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59600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59604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59606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59609" name="Line 5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59610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7</xdr:row>
      <xdr:rowOff>0</xdr:rowOff>
    </xdr:from>
    <xdr:to>
      <xdr:col>3</xdr:col>
      <xdr:colOff>38100</xdr:colOff>
      <xdr:row>7</xdr:row>
      <xdr:rowOff>0</xdr:rowOff>
    </xdr:to>
    <xdr:sp macro="" textlink="">
      <xdr:nvSpPr>
        <xdr:cNvPr id="159611" name="Line 6"/>
        <xdr:cNvSpPr>
          <a:spLocks noChangeShapeType="1"/>
        </xdr:cNvSpPr>
      </xdr:nvSpPr>
      <xdr:spPr bwMode="auto">
        <a:xfrm flipV="1">
          <a:off x="3162300" y="133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7</xdr:row>
      <xdr:rowOff>0</xdr:rowOff>
    </xdr:from>
    <xdr:to>
      <xdr:col>3</xdr:col>
      <xdr:colOff>38100</xdr:colOff>
      <xdr:row>7</xdr:row>
      <xdr:rowOff>0</xdr:rowOff>
    </xdr:to>
    <xdr:sp macro="" textlink="">
      <xdr:nvSpPr>
        <xdr:cNvPr id="159612" name="Line 7"/>
        <xdr:cNvSpPr>
          <a:spLocks noChangeShapeType="1"/>
        </xdr:cNvSpPr>
      </xdr:nvSpPr>
      <xdr:spPr bwMode="auto">
        <a:xfrm flipV="1">
          <a:off x="3162300" y="133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613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59614" name="Line 11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38100</xdr:colOff>
      <xdr:row>10</xdr:row>
      <xdr:rowOff>0</xdr:rowOff>
    </xdr:from>
    <xdr:to>
      <xdr:col>0</xdr:col>
      <xdr:colOff>38100</xdr:colOff>
      <xdr:row>10</xdr:row>
      <xdr:rowOff>0</xdr:rowOff>
    </xdr:to>
    <xdr:sp macro="" textlink="">
      <xdr:nvSpPr>
        <xdr:cNvPr id="159615" name="Line 12"/>
        <xdr:cNvSpPr>
          <a:spLocks noChangeShapeType="1"/>
        </xdr:cNvSpPr>
      </xdr:nvSpPr>
      <xdr:spPr bwMode="auto">
        <a:xfrm flipV="1">
          <a:off x="381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59616" name="Line 13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59617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59618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619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59620" name="Line 11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59621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59624" name="Line 5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59625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59626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627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59628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59629" name="Line 5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59630" name="Line 13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59631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59632" name="Line 5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633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59634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635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59636" name="Line 13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637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59638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59640" name="Line 5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641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59643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644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59645" name="Line 13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646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59647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59648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59652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59654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59657" name="Line 5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59658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7</xdr:row>
      <xdr:rowOff>0</xdr:rowOff>
    </xdr:from>
    <xdr:to>
      <xdr:col>3</xdr:col>
      <xdr:colOff>38100</xdr:colOff>
      <xdr:row>7</xdr:row>
      <xdr:rowOff>0</xdr:rowOff>
    </xdr:to>
    <xdr:sp macro="" textlink="">
      <xdr:nvSpPr>
        <xdr:cNvPr id="159659" name="Line 6"/>
        <xdr:cNvSpPr>
          <a:spLocks noChangeShapeType="1"/>
        </xdr:cNvSpPr>
      </xdr:nvSpPr>
      <xdr:spPr bwMode="auto">
        <a:xfrm flipV="1">
          <a:off x="3162300" y="133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7</xdr:row>
      <xdr:rowOff>0</xdr:rowOff>
    </xdr:from>
    <xdr:to>
      <xdr:col>3</xdr:col>
      <xdr:colOff>38100</xdr:colOff>
      <xdr:row>7</xdr:row>
      <xdr:rowOff>0</xdr:rowOff>
    </xdr:to>
    <xdr:sp macro="" textlink="">
      <xdr:nvSpPr>
        <xdr:cNvPr id="159660" name="Line 7"/>
        <xdr:cNvSpPr>
          <a:spLocks noChangeShapeType="1"/>
        </xdr:cNvSpPr>
      </xdr:nvSpPr>
      <xdr:spPr bwMode="auto">
        <a:xfrm flipV="1">
          <a:off x="3162300" y="133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661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59662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38100</xdr:colOff>
      <xdr:row>10</xdr:row>
      <xdr:rowOff>0</xdr:rowOff>
    </xdr:from>
    <xdr:to>
      <xdr:col>0</xdr:col>
      <xdr:colOff>38100</xdr:colOff>
      <xdr:row>10</xdr:row>
      <xdr:rowOff>0</xdr:rowOff>
    </xdr:to>
    <xdr:sp macro="" textlink="">
      <xdr:nvSpPr>
        <xdr:cNvPr id="159663" name="Line 12"/>
        <xdr:cNvSpPr>
          <a:spLocks noChangeShapeType="1"/>
        </xdr:cNvSpPr>
      </xdr:nvSpPr>
      <xdr:spPr bwMode="auto">
        <a:xfrm flipV="1">
          <a:off x="381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59665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666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670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59671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672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673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59677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679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681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59683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59684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687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690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59692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59702" name="Line 6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59703" name="Line 7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704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59705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38100</xdr:colOff>
      <xdr:row>10</xdr:row>
      <xdr:rowOff>0</xdr:rowOff>
    </xdr:from>
    <xdr:to>
      <xdr:col>0</xdr:col>
      <xdr:colOff>38100</xdr:colOff>
      <xdr:row>10</xdr:row>
      <xdr:rowOff>0</xdr:rowOff>
    </xdr:to>
    <xdr:sp macro="" textlink="">
      <xdr:nvSpPr>
        <xdr:cNvPr id="159706" name="Line 12"/>
        <xdr:cNvSpPr>
          <a:spLocks noChangeShapeType="1"/>
        </xdr:cNvSpPr>
      </xdr:nvSpPr>
      <xdr:spPr bwMode="auto">
        <a:xfrm flipV="1">
          <a:off x="381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59708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709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713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59714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715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716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59720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722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724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59726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59727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730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733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59735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59745" name="Line 6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59746" name="Line 7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59747" name="Line 11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59748" name="Line 11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59749" name="Line 5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59750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59751" name="Line 5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59752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59753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6</xdr:row>
      <xdr:rowOff>0</xdr:rowOff>
    </xdr:from>
    <xdr:to>
      <xdr:col>3</xdr:col>
      <xdr:colOff>38100</xdr:colOff>
      <xdr:row>6</xdr:row>
      <xdr:rowOff>0</xdr:rowOff>
    </xdr:to>
    <xdr:sp macro="" textlink="">
      <xdr:nvSpPr>
        <xdr:cNvPr id="159754" name="Line 6"/>
        <xdr:cNvSpPr>
          <a:spLocks noChangeShapeType="1"/>
        </xdr:cNvSpPr>
      </xdr:nvSpPr>
      <xdr:spPr bwMode="auto">
        <a:xfrm flipV="1">
          <a:off x="3162300" y="114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6</xdr:row>
      <xdr:rowOff>0</xdr:rowOff>
    </xdr:from>
    <xdr:to>
      <xdr:col>3</xdr:col>
      <xdr:colOff>38100</xdr:colOff>
      <xdr:row>6</xdr:row>
      <xdr:rowOff>0</xdr:rowOff>
    </xdr:to>
    <xdr:sp macro="" textlink="">
      <xdr:nvSpPr>
        <xdr:cNvPr id="159755" name="Line 7"/>
        <xdr:cNvSpPr>
          <a:spLocks noChangeShapeType="1"/>
        </xdr:cNvSpPr>
      </xdr:nvSpPr>
      <xdr:spPr bwMode="auto">
        <a:xfrm flipV="1">
          <a:off x="3162300" y="114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59756" name="Line 11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59757" name="Line 11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59758" name="Line 5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59759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59760" name="Line 5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59761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59762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6</xdr:row>
      <xdr:rowOff>0</xdr:rowOff>
    </xdr:from>
    <xdr:to>
      <xdr:col>3</xdr:col>
      <xdr:colOff>38100</xdr:colOff>
      <xdr:row>6</xdr:row>
      <xdr:rowOff>0</xdr:rowOff>
    </xdr:to>
    <xdr:sp macro="" textlink="">
      <xdr:nvSpPr>
        <xdr:cNvPr id="159763" name="Line 6"/>
        <xdr:cNvSpPr>
          <a:spLocks noChangeShapeType="1"/>
        </xdr:cNvSpPr>
      </xdr:nvSpPr>
      <xdr:spPr bwMode="auto">
        <a:xfrm flipV="1">
          <a:off x="3162300" y="114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6</xdr:row>
      <xdr:rowOff>0</xdr:rowOff>
    </xdr:from>
    <xdr:to>
      <xdr:col>3</xdr:col>
      <xdr:colOff>38100</xdr:colOff>
      <xdr:row>6</xdr:row>
      <xdr:rowOff>0</xdr:rowOff>
    </xdr:to>
    <xdr:sp macro="" textlink="">
      <xdr:nvSpPr>
        <xdr:cNvPr id="159764" name="Line 7"/>
        <xdr:cNvSpPr>
          <a:spLocks noChangeShapeType="1"/>
        </xdr:cNvSpPr>
      </xdr:nvSpPr>
      <xdr:spPr bwMode="auto">
        <a:xfrm flipV="1">
          <a:off x="3162300" y="114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59765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59766" name="Line 6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59767" name="Line 7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59768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59769" name="Line 6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59770" name="Line 7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771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59772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59773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774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775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59776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777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778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59779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780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781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59782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59783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784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785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59786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59787" name="Line 6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59788" name="Line 7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789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59790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59791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792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793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59794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795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796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59797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798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799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59800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59801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802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803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59804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59805" name="Line 6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59806" name="Line 7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59807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59808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59809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810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811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59812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59813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59814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59815" name="Line 11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59816" name="Line 11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59817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59818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59819" name="Line 11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59820" name="Line 11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59821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59822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59823" name="Line 6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59824" name="Line 7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59825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59826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59827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828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829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59830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59831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59832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59833" name="Line 11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59834" name="Line 11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59835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59836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59837" name="Line 11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59838" name="Line 11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59839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59840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59841" name="Line 6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59842" name="Line 7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843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59844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59845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846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847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59848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849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850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59851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852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853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59854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59855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856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857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59858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59859" name="Line 6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59860" name="Line 7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861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59862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59863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864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865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59866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867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868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59869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870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871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59872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59873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874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875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59876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59877" name="Line 6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59878" name="Line 7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59879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59880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59881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882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883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59884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59885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59886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59887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59888" name="Line 11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59889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59890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59891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59892" name="Line 11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59893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59894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59895" name="Line 6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59896" name="Line 7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59897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59898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59899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900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901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59902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59903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59904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59905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59906" name="Line 11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59907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59908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59909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59910" name="Line 11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59911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59912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59913" name="Line 6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59914" name="Line 7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59915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59916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59917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918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919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920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921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59922" name="Line 6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59923" name="Line 7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59924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59925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59926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927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928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929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930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59931" name="Line 6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59932" name="Line 7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933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12</xdr:row>
      <xdr:rowOff>0</xdr:rowOff>
    </xdr:from>
    <xdr:to>
      <xdr:col>3</xdr:col>
      <xdr:colOff>38100</xdr:colOff>
      <xdr:row>12</xdr:row>
      <xdr:rowOff>0</xdr:rowOff>
    </xdr:to>
    <xdr:sp macro="" textlink="">
      <xdr:nvSpPr>
        <xdr:cNvPr id="159934" name="Line 6"/>
        <xdr:cNvSpPr>
          <a:spLocks noChangeShapeType="1"/>
        </xdr:cNvSpPr>
      </xdr:nvSpPr>
      <xdr:spPr bwMode="auto">
        <a:xfrm flipV="1">
          <a:off x="3162300" y="2286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12</xdr:row>
      <xdr:rowOff>0</xdr:rowOff>
    </xdr:from>
    <xdr:to>
      <xdr:col>3</xdr:col>
      <xdr:colOff>38100</xdr:colOff>
      <xdr:row>12</xdr:row>
      <xdr:rowOff>0</xdr:rowOff>
    </xdr:to>
    <xdr:sp macro="" textlink="">
      <xdr:nvSpPr>
        <xdr:cNvPr id="159935" name="Line 7"/>
        <xdr:cNvSpPr>
          <a:spLocks noChangeShapeType="1"/>
        </xdr:cNvSpPr>
      </xdr:nvSpPr>
      <xdr:spPr bwMode="auto">
        <a:xfrm flipV="1">
          <a:off x="3162300" y="2286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936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12</xdr:row>
      <xdr:rowOff>0</xdr:rowOff>
    </xdr:from>
    <xdr:to>
      <xdr:col>3</xdr:col>
      <xdr:colOff>38100</xdr:colOff>
      <xdr:row>12</xdr:row>
      <xdr:rowOff>0</xdr:rowOff>
    </xdr:to>
    <xdr:sp macro="" textlink="">
      <xdr:nvSpPr>
        <xdr:cNvPr id="159937" name="Line 6"/>
        <xdr:cNvSpPr>
          <a:spLocks noChangeShapeType="1"/>
        </xdr:cNvSpPr>
      </xdr:nvSpPr>
      <xdr:spPr bwMode="auto">
        <a:xfrm flipV="1">
          <a:off x="3162300" y="2286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12</xdr:row>
      <xdr:rowOff>0</xdr:rowOff>
    </xdr:from>
    <xdr:to>
      <xdr:col>3</xdr:col>
      <xdr:colOff>38100</xdr:colOff>
      <xdr:row>12</xdr:row>
      <xdr:rowOff>0</xdr:rowOff>
    </xdr:to>
    <xdr:sp macro="" textlink="">
      <xdr:nvSpPr>
        <xdr:cNvPr id="159938" name="Line 7"/>
        <xdr:cNvSpPr>
          <a:spLocks noChangeShapeType="1"/>
        </xdr:cNvSpPr>
      </xdr:nvSpPr>
      <xdr:spPr bwMode="auto">
        <a:xfrm flipV="1">
          <a:off x="3162300" y="2286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939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59940" name="Line 11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59941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59942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59943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944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59945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946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947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948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949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59950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951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952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953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59954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8</xdr:row>
      <xdr:rowOff>0</xdr:rowOff>
    </xdr:from>
    <xdr:to>
      <xdr:col>3</xdr:col>
      <xdr:colOff>38100</xdr:colOff>
      <xdr:row>8</xdr:row>
      <xdr:rowOff>0</xdr:rowOff>
    </xdr:to>
    <xdr:sp macro="" textlink="">
      <xdr:nvSpPr>
        <xdr:cNvPr id="159955" name="Line 6"/>
        <xdr:cNvSpPr>
          <a:spLocks noChangeShapeType="1"/>
        </xdr:cNvSpPr>
      </xdr:nvSpPr>
      <xdr:spPr bwMode="auto">
        <a:xfrm flipV="1">
          <a:off x="3162300" y="152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8</xdr:row>
      <xdr:rowOff>0</xdr:rowOff>
    </xdr:from>
    <xdr:to>
      <xdr:col>3</xdr:col>
      <xdr:colOff>38100</xdr:colOff>
      <xdr:row>8</xdr:row>
      <xdr:rowOff>0</xdr:rowOff>
    </xdr:to>
    <xdr:sp macro="" textlink="">
      <xdr:nvSpPr>
        <xdr:cNvPr id="159956" name="Line 7"/>
        <xdr:cNvSpPr>
          <a:spLocks noChangeShapeType="1"/>
        </xdr:cNvSpPr>
      </xdr:nvSpPr>
      <xdr:spPr bwMode="auto">
        <a:xfrm flipV="1">
          <a:off x="3162300" y="152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957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59958" name="Line 11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59959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59960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59961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962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59963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964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965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966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967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59968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969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970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971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59972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8</xdr:row>
      <xdr:rowOff>0</xdr:rowOff>
    </xdr:from>
    <xdr:to>
      <xdr:col>3</xdr:col>
      <xdr:colOff>38100</xdr:colOff>
      <xdr:row>8</xdr:row>
      <xdr:rowOff>0</xdr:rowOff>
    </xdr:to>
    <xdr:sp macro="" textlink="">
      <xdr:nvSpPr>
        <xdr:cNvPr id="159973" name="Line 6"/>
        <xdr:cNvSpPr>
          <a:spLocks noChangeShapeType="1"/>
        </xdr:cNvSpPr>
      </xdr:nvSpPr>
      <xdr:spPr bwMode="auto">
        <a:xfrm flipV="1">
          <a:off x="3162300" y="152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8</xdr:row>
      <xdr:rowOff>0</xdr:rowOff>
    </xdr:from>
    <xdr:to>
      <xdr:col>3</xdr:col>
      <xdr:colOff>38100</xdr:colOff>
      <xdr:row>8</xdr:row>
      <xdr:rowOff>0</xdr:rowOff>
    </xdr:to>
    <xdr:sp macro="" textlink="">
      <xdr:nvSpPr>
        <xdr:cNvPr id="159974" name="Line 7"/>
        <xdr:cNvSpPr>
          <a:spLocks noChangeShapeType="1"/>
        </xdr:cNvSpPr>
      </xdr:nvSpPr>
      <xdr:spPr bwMode="auto">
        <a:xfrm flipV="1">
          <a:off x="3162300" y="152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59975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976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59977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978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979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59980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59981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59982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59983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59984" name="Line 11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59985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59986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59987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59988" name="Line 11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59989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59990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59991" name="Line 6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59992" name="Line 7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59993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994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59995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996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997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59998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59999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000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001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002" name="Line 11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003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004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005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006" name="Line 11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007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008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0009" name="Line 6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0010" name="Line 7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011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0012" name="Line 11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013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014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0015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016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0017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018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019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020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021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022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023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024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025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026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027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028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029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030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031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032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033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034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035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036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037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038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039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040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8</xdr:row>
      <xdr:rowOff>0</xdr:rowOff>
    </xdr:from>
    <xdr:to>
      <xdr:col>3</xdr:col>
      <xdr:colOff>38100</xdr:colOff>
      <xdr:row>8</xdr:row>
      <xdr:rowOff>0</xdr:rowOff>
    </xdr:to>
    <xdr:sp macro="" textlink="">
      <xdr:nvSpPr>
        <xdr:cNvPr id="160041" name="Line 6"/>
        <xdr:cNvSpPr>
          <a:spLocks noChangeShapeType="1"/>
        </xdr:cNvSpPr>
      </xdr:nvSpPr>
      <xdr:spPr bwMode="auto">
        <a:xfrm flipV="1">
          <a:off x="3162300" y="152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8</xdr:row>
      <xdr:rowOff>0</xdr:rowOff>
    </xdr:from>
    <xdr:to>
      <xdr:col>3</xdr:col>
      <xdr:colOff>38100</xdr:colOff>
      <xdr:row>8</xdr:row>
      <xdr:rowOff>0</xdr:rowOff>
    </xdr:to>
    <xdr:sp macro="" textlink="">
      <xdr:nvSpPr>
        <xdr:cNvPr id="160042" name="Line 7"/>
        <xdr:cNvSpPr>
          <a:spLocks noChangeShapeType="1"/>
        </xdr:cNvSpPr>
      </xdr:nvSpPr>
      <xdr:spPr bwMode="auto">
        <a:xfrm flipV="1">
          <a:off x="3162300" y="152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043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0044" name="Line 11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045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046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0047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048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0049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050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051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052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053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054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055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056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057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058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059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060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061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062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063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064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065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066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067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068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069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070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071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072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8</xdr:row>
      <xdr:rowOff>0</xdr:rowOff>
    </xdr:from>
    <xdr:to>
      <xdr:col>3</xdr:col>
      <xdr:colOff>38100</xdr:colOff>
      <xdr:row>8</xdr:row>
      <xdr:rowOff>0</xdr:rowOff>
    </xdr:to>
    <xdr:sp macro="" textlink="">
      <xdr:nvSpPr>
        <xdr:cNvPr id="160073" name="Line 6"/>
        <xdr:cNvSpPr>
          <a:spLocks noChangeShapeType="1"/>
        </xdr:cNvSpPr>
      </xdr:nvSpPr>
      <xdr:spPr bwMode="auto">
        <a:xfrm flipV="1">
          <a:off x="3162300" y="152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8</xdr:row>
      <xdr:rowOff>0</xdr:rowOff>
    </xdr:from>
    <xdr:to>
      <xdr:col>3</xdr:col>
      <xdr:colOff>38100</xdr:colOff>
      <xdr:row>8</xdr:row>
      <xdr:rowOff>0</xdr:rowOff>
    </xdr:to>
    <xdr:sp macro="" textlink="">
      <xdr:nvSpPr>
        <xdr:cNvPr id="160074" name="Line 7"/>
        <xdr:cNvSpPr>
          <a:spLocks noChangeShapeType="1"/>
        </xdr:cNvSpPr>
      </xdr:nvSpPr>
      <xdr:spPr bwMode="auto">
        <a:xfrm flipV="1">
          <a:off x="3162300" y="152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075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076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077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078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079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080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081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082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083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084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085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086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087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088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089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090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0091" name="Line 6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0092" name="Line 7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093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094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095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096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097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098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099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100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101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102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103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104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105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106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107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108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0109" name="Line 6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0110" name="Line 7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0111" name="Line 11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0112" name="Line 11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0113" name="Line 5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114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0115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116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117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7</xdr:row>
      <xdr:rowOff>0</xdr:rowOff>
    </xdr:from>
    <xdr:to>
      <xdr:col>3</xdr:col>
      <xdr:colOff>38100</xdr:colOff>
      <xdr:row>7</xdr:row>
      <xdr:rowOff>0</xdr:rowOff>
    </xdr:to>
    <xdr:sp macro="" textlink="">
      <xdr:nvSpPr>
        <xdr:cNvPr id="160118" name="Line 6"/>
        <xdr:cNvSpPr>
          <a:spLocks noChangeShapeType="1"/>
        </xdr:cNvSpPr>
      </xdr:nvSpPr>
      <xdr:spPr bwMode="auto">
        <a:xfrm flipV="1">
          <a:off x="3162300" y="133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7</xdr:row>
      <xdr:rowOff>0</xdr:rowOff>
    </xdr:from>
    <xdr:to>
      <xdr:col>3</xdr:col>
      <xdr:colOff>38100</xdr:colOff>
      <xdr:row>7</xdr:row>
      <xdr:rowOff>0</xdr:rowOff>
    </xdr:to>
    <xdr:sp macro="" textlink="">
      <xdr:nvSpPr>
        <xdr:cNvPr id="160119" name="Line 7"/>
        <xdr:cNvSpPr>
          <a:spLocks noChangeShapeType="1"/>
        </xdr:cNvSpPr>
      </xdr:nvSpPr>
      <xdr:spPr bwMode="auto">
        <a:xfrm flipV="1">
          <a:off x="3162300" y="133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0120" name="Line 11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0121" name="Line 11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0122" name="Line 5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123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0124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125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126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7</xdr:row>
      <xdr:rowOff>0</xdr:rowOff>
    </xdr:from>
    <xdr:to>
      <xdr:col>3</xdr:col>
      <xdr:colOff>38100</xdr:colOff>
      <xdr:row>7</xdr:row>
      <xdr:rowOff>0</xdr:rowOff>
    </xdr:to>
    <xdr:sp macro="" textlink="">
      <xdr:nvSpPr>
        <xdr:cNvPr id="160127" name="Line 6"/>
        <xdr:cNvSpPr>
          <a:spLocks noChangeShapeType="1"/>
        </xdr:cNvSpPr>
      </xdr:nvSpPr>
      <xdr:spPr bwMode="auto">
        <a:xfrm flipV="1">
          <a:off x="3162300" y="133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7</xdr:row>
      <xdr:rowOff>0</xdr:rowOff>
    </xdr:from>
    <xdr:to>
      <xdr:col>3</xdr:col>
      <xdr:colOff>38100</xdr:colOff>
      <xdr:row>7</xdr:row>
      <xdr:rowOff>0</xdr:rowOff>
    </xdr:to>
    <xdr:sp macro="" textlink="">
      <xdr:nvSpPr>
        <xdr:cNvPr id="160128" name="Line 7"/>
        <xdr:cNvSpPr>
          <a:spLocks noChangeShapeType="1"/>
        </xdr:cNvSpPr>
      </xdr:nvSpPr>
      <xdr:spPr bwMode="auto">
        <a:xfrm flipV="1">
          <a:off x="3162300" y="133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129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0130" name="Line 6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0131" name="Line 7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132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0133" name="Line 6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0134" name="Line 7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135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136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137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138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139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140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141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142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143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144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145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146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147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148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149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150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0151" name="Line 6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0152" name="Line 7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153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154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155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156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157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158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159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160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161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162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163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164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165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166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167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168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0169" name="Line 6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0170" name="Line 7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0171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172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28</xdr:row>
      <xdr:rowOff>0</xdr:rowOff>
    </xdr:from>
    <xdr:to>
      <xdr:col>3</xdr:col>
      <xdr:colOff>38100</xdr:colOff>
      <xdr:row>28</xdr:row>
      <xdr:rowOff>0</xdr:rowOff>
    </xdr:to>
    <xdr:sp macro="" textlink="">
      <xdr:nvSpPr>
        <xdr:cNvPr id="160173" name="Line 5"/>
        <xdr:cNvSpPr>
          <a:spLocks noChangeShapeType="1"/>
        </xdr:cNvSpPr>
      </xdr:nvSpPr>
      <xdr:spPr bwMode="auto">
        <a:xfrm flipV="1">
          <a:off x="3162300" y="533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174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175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0176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177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0178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0179" name="Line 11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0180" name="Line 11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0181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28</xdr:row>
      <xdr:rowOff>0</xdr:rowOff>
    </xdr:from>
    <xdr:to>
      <xdr:col>3</xdr:col>
      <xdr:colOff>38100</xdr:colOff>
      <xdr:row>28</xdr:row>
      <xdr:rowOff>0</xdr:rowOff>
    </xdr:to>
    <xdr:sp macro="" textlink="">
      <xdr:nvSpPr>
        <xdr:cNvPr id="160182" name="Line 5"/>
        <xdr:cNvSpPr>
          <a:spLocks noChangeShapeType="1"/>
        </xdr:cNvSpPr>
      </xdr:nvSpPr>
      <xdr:spPr bwMode="auto">
        <a:xfrm flipV="1">
          <a:off x="3162300" y="533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0183" name="Line 11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0184" name="Line 11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0185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28</xdr:row>
      <xdr:rowOff>0</xdr:rowOff>
    </xdr:from>
    <xdr:to>
      <xdr:col>3</xdr:col>
      <xdr:colOff>38100</xdr:colOff>
      <xdr:row>28</xdr:row>
      <xdr:rowOff>0</xdr:rowOff>
    </xdr:to>
    <xdr:sp macro="" textlink="">
      <xdr:nvSpPr>
        <xdr:cNvPr id="160186" name="Line 5"/>
        <xdr:cNvSpPr>
          <a:spLocks noChangeShapeType="1"/>
        </xdr:cNvSpPr>
      </xdr:nvSpPr>
      <xdr:spPr bwMode="auto">
        <a:xfrm flipV="1">
          <a:off x="3162300" y="533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0187" name="Line 6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0188" name="Line 7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0189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190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28</xdr:row>
      <xdr:rowOff>0</xdr:rowOff>
    </xdr:from>
    <xdr:to>
      <xdr:col>3</xdr:col>
      <xdr:colOff>38100</xdr:colOff>
      <xdr:row>28</xdr:row>
      <xdr:rowOff>0</xdr:rowOff>
    </xdr:to>
    <xdr:sp macro="" textlink="">
      <xdr:nvSpPr>
        <xdr:cNvPr id="160191" name="Line 5"/>
        <xdr:cNvSpPr>
          <a:spLocks noChangeShapeType="1"/>
        </xdr:cNvSpPr>
      </xdr:nvSpPr>
      <xdr:spPr bwMode="auto">
        <a:xfrm flipV="1">
          <a:off x="3162300" y="533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192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193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0194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195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0196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0197" name="Line 11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0198" name="Line 11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0199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28</xdr:row>
      <xdr:rowOff>0</xdr:rowOff>
    </xdr:from>
    <xdr:to>
      <xdr:col>3</xdr:col>
      <xdr:colOff>38100</xdr:colOff>
      <xdr:row>28</xdr:row>
      <xdr:rowOff>0</xdr:rowOff>
    </xdr:to>
    <xdr:sp macro="" textlink="">
      <xdr:nvSpPr>
        <xdr:cNvPr id="160200" name="Line 5"/>
        <xdr:cNvSpPr>
          <a:spLocks noChangeShapeType="1"/>
        </xdr:cNvSpPr>
      </xdr:nvSpPr>
      <xdr:spPr bwMode="auto">
        <a:xfrm flipV="1">
          <a:off x="3162300" y="533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0201" name="Line 11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0202" name="Line 11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0203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28</xdr:row>
      <xdr:rowOff>0</xdr:rowOff>
    </xdr:from>
    <xdr:to>
      <xdr:col>3</xdr:col>
      <xdr:colOff>38100</xdr:colOff>
      <xdr:row>28</xdr:row>
      <xdr:rowOff>0</xdr:rowOff>
    </xdr:to>
    <xdr:sp macro="" textlink="">
      <xdr:nvSpPr>
        <xdr:cNvPr id="160204" name="Line 5"/>
        <xdr:cNvSpPr>
          <a:spLocks noChangeShapeType="1"/>
        </xdr:cNvSpPr>
      </xdr:nvSpPr>
      <xdr:spPr bwMode="auto">
        <a:xfrm flipV="1">
          <a:off x="3162300" y="533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0205" name="Line 6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0206" name="Line 7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207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208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209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210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211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212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213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214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215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216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217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218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219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220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221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222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0223" name="Line 6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0224" name="Line 7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225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226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227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228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229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230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231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232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233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234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235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236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237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238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239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240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0241" name="Line 6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0242" name="Line 7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243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244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0245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246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247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248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249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250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251" name="Line 11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252" name="Line 11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253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0254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255" name="Line 11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256" name="Line 11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257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0258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0259" name="Line 6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0260" name="Line 7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261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262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0263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264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265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266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267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268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269" name="Line 11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270" name="Line 11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271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0272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273" name="Line 11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274" name="Line 11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275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0276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0277" name="Line 6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0278" name="Line 7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279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280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281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282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283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284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285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0286" name="Line 6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0287" name="Line 7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288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289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290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291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292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293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294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0295" name="Line 6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0296" name="Line 7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297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0298" name="Line 6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0299" name="Line 7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300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0301" name="Line 6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0302" name="Line 7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38100</xdr:colOff>
      <xdr:row>10</xdr:row>
      <xdr:rowOff>0</xdr:rowOff>
    </xdr:from>
    <xdr:to>
      <xdr:col>0</xdr:col>
      <xdr:colOff>38100</xdr:colOff>
      <xdr:row>10</xdr:row>
      <xdr:rowOff>0</xdr:rowOff>
    </xdr:to>
    <xdr:sp macro="" textlink="">
      <xdr:nvSpPr>
        <xdr:cNvPr id="160303" name="Line 12"/>
        <xdr:cNvSpPr>
          <a:spLocks noChangeShapeType="1"/>
        </xdr:cNvSpPr>
      </xdr:nvSpPr>
      <xdr:spPr bwMode="auto">
        <a:xfrm flipV="1">
          <a:off x="381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38100</xdr:colOff>
      <xdr:row>10</xdr:row>
      <xdr:rowOff>0</xdr:rowOff>
    </xdr:from>
    <xdr:to>
      <xdr:col>0</xdr:col>
      <xdr:colOff>38100</xdr:colOff>
      <xdr:row>10</xdr:row>
      <xdr:rowOff>0</xdr:rowOff>
    </xdr:to>
    <xdr:sp macro="" textlink="">
      <xdr:nvSpPr>
        <xdr:cNvPr id="160304" name="Line 12"/>
        <xdr:cNvSpPr>
          <a:spLocks noChangeShapeType="1"/>
        </xdr:cNvSpPr>
      </xdr:nvSpPr>
      <xdr:spPr bwMode="auto">
        <a:xfrm flipV="1">
          <a:off x="381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38100</xdr:colOff>
      <xdr:row>10</xdr:row>
      <xdr:rowOff>0</xdr:rowOff>
    </xdr:from>
    <xdr:to>
      <xdr:col>0</xdr:col>
      <xdr:colOff>38100</xdr:colOff>
      <xdr:row>10</xdr:row>
      <xdr:rowOff>0</xdr:rowOff>
    </xdr:to>
    <xdr:sp macro="" textlink="">
      <xdr:nvSpPr>
        <xdr:cNvPr id="160305" name="Line 12"/>
        <xdr:cNvSpPr>
          <a:spLocks noChangeShapeType="1"/>
        </xdr:cNvSpPr>
      </xdr:nvSpPr>
      <xdr:spPr bwMode="auto">
        <a:xfrm flipV="1">
          <a:off x="381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38100</xdr:colOff>
      <xdr:row>10</xdr:row>
      <xdr:rowOff>0</xdr:rowOff>
    </xdr:from>
    <xdr:to>
      <xdr:col>0</xdr:col>
      <xdr:colOff>38100</xdr:colOff>
      <xdr:row>10</xdr:row>
      <xdr:rowOff>0</xdr:rowOff>
    </xdr:to>
    <xdr:sp macro="" textlink="">
      <xdr:nvSpPr>
        <xdr:cNvPr id="160306" name="Line 12"/>
        <xdr:cNvSpPr>
          <a:spLocks noChangeShapeType="1"/>
        </xdr:cNvSpPr>
      </xdr:nvSpPr>
      <xdr:spPr bwMode="auto">
        <a:xfrm flipV="1">
          <a:off x="381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38100</xdr:colOff>
      <xdr:row>10</xdr:row>
      <xdr:rowOff>0</xdr:rowOff>
    </xdr:from>
    <xdr:to>
      <xdr:col>0</xdr:col>
      <xdr:colOff>38100</xdr:colOff>
      <xdr:row>10</xdr:row>
      <xdr:rowOff>0</xdr:rowOff>
    </xdr:to>
    <xdr:sp macro="" textlink="">
      <xdr:nvSpPr>
        <xdr:cNvPr id="160307" name="Line 12"/>
        <xdr:cNvSpPr>
          <a:spLocks noChangeShapeType="1"/>
        </xdr:cNvSpPr>
      </xdr:nvSpPr>
      <xdr:spPr bwMode="auto">
        <a:xfrm flipV="1">
          <a:off x="381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38100</xdr:colOff>
      <xdr:row>10</xdr:row>
      <xdr:rowOff>0</xdr:rowOff>
    </xdr:from>
    <xdr:to>
      <xdr:col>0</xdr:col>
      <xdr:colOff>38100</xdr:colOff>
      <xdr:row>10</xdr:row>
      <xdr:rowOff>0</xdr:rowOff>
    </xdr:to>
    <xdr:sp macro="" textlink="">
      <xdr:nvSpPr>
        <xdr:cNvPr id="160308" name="Line 12"/>
        <xdr:cNvSpPr>
          <a:spLocks noChangeShapeType="1"/>
        </xdr:cNvSpPr>
      </xdr:nvSpPr>
      <xdr:spPr bwMode="auto">
        <a:xfrm flipV="1">
          <a:off x="381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38100</xdr:colOff>
      <xdr:row>10</xdr:row>
      <xdr:rowOff>0</xdr:rowOff>
    </xdr:from>
    <xdr:to>
      <xdr:col>0</xdr:col>
      <xdr:colOff>38100</xdr:colOff>
      <xdr:row>10</xdr:row>
      <xdr:rowOff>0</xdr:rowOff>
    </xdr:to>
    <xdr:sp macro="" textlink="">
      <xdr:nvSpPr>
        <xdr:cNvPr id="160309" name="Line 12"/>
        <xdr:cNvSpPr>
          <a:spLocks noChangeShapeType="1"/>
        </xdr:cNvSpPr>
      </xdr:nvSpPr>
      <xdr:spPr bwMode="auto">
        <a:xfrm flipV="1">
          <a:off x="381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38100</xdr:colOff>
      <xdr:row>10</xdr:row>
      <xdr:rowOff>0</xdr:rowOff>
    </xdr:from>
    <xdr:to>
      <xdr:col>0</xdr:col>
      <xdr:colOff>38100</xdr:colOff>
      <xdr:row>10</xdr:row>
      <xdr:rowOff>0</xdr:rowOff>
    </xdr:to>
    <xdr:sp macro="" textlink="">
      <xdr:nvSpPr>
        <xdr:cNvPr id="160310" name="Line 12"/>
        <xdr:cNvSpPr>
          <a:spLocks noChangeShapeType="1"/>
        </xdr:cNvSpPr>
      </xdr:nvSpPr>
      <xdr:spPr bwMode="auto">
        <a:xfrm flipV="1">
          <a:off x="381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311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0312" name="Line 11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313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316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0317" name="Line 11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0319" name="Line 5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320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0321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322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324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325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326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327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328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330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331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332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333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334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335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337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338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339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344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7</xdr:row>
      <xdr:rowOff>0</xdr:rowOff>
    </xdr:from>
    <xdr:to>
      <xdr:col>3</xdr:col>
      <xdr:colOff>38100</xdr:colOff>
      <xdr:row>7</xdr:row>
      <xdr:rowOff>0</xdr:rowOff>
    </xdr:to>
    <xdr:sp macro="" textlink="">
      <xdr:nvSpPr>
        <xdr:cNvPr id="160346" name="Line 6"/>
        <xdr:cNvSpPr>
          <a:spLocks noChangeShapeType="1"/>
        </xdr:cNvSpPr>
      </xdr:nvSpPr>
      <xdr:spPr bwMode="auto">
        <a:xfrm flipV="1">
          <a:off x="3162300" y="133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7</xdr:row>
      <xdr:rowOff>0</xdr:rowOff>
    </xdr:from>
    <xdr:to>
      <xdr:col>3</xdr:col>
      <xdr:colOff>38100</xdr:colOff>
      <xdr:row>7</xdr:row>
      <xdr:rowOff>0</xdr:rowOff>
    </xdr:to>
    <xdr:sp macro="" textlink="">
      <xdr:nvSpPr>
        <xdr:cNvPr id="160347" name="Line 7"/>
        <xdr:cNvSpPr>
          <a:spLocks noChangeShapeType="1"/>
        </xdr:cNvSpPr>
      </xdr:nvSpPr>
      <xdr:spPr bwMode="auto">
        <a:xfrm flipV="1">
          <a:off x="3162300" y="133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348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0349" name="Line 11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350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353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0354" name="Line 11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0356" name="Line 5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357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0358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359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361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362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363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364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365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367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368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369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370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371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372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374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375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376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381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7</xdr:row>
      <xdr:rowOff>0</xdr:rowOff>
    </xdr:from>
    <xdr:to>
      <xdr:col>3</xdr:col>
      <xdr:colOff>38100</xdr:colOff>
      <xdr:row>7</xdr:row>
      <xdr:rowOff>0</xdr:rowOff>
    </xdr:to>
    <xdr:sp macro="" textlink="">
      <xdr:nvSpPr>
        <xdr:cNvPr id="160383" name="Line 6"/>
        <xdr:cNvSpPr>
          <a:spLocks noChangeShapeType="1"/>
        </xdr:cNvSpPr>
      </xdr:nvSpPr>
      <xdr:spPr bwMode="auto">
        <a:xfrm flipV="1">
          <a:off x="3162300" y="133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7</xdr:row>
      <xdr:rowOff>0</xdr:rowOff>
    </xdr:from>
    <xdr:to>
      <xdr:col>3</xdr:col>
      <xdr:colOff>38100</xdr:colOff>
      <xdr:row>7</xdr:row>
      <xdr:rowOff>0</xdr:rowOff>
    </xdr:to>
    <xdr:sp macro="" textlink="">
      <xdr:nvSpPr>
        <xdr:cNvPr id="160384" name="Line 7"/>
        <xdr:cNvSpPr>
          <a:spLocks noChangeShapeType="1"/>
        </xdr:cNvSpPr>
      </xdr:nvSpPr>
      <xdr:spPr bwMode="auto">
        <a:xfrm flipV="1">
          <a:off x="3162300" y="133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385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386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387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388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389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390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391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392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393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394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395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396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397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398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399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400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0401" name="Line 6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0402" name="Line 7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403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404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405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406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407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408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409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410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411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412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413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414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415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416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417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418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0419" name="Line 6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0420" name="Line 7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421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0422" name="Line 11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0423" name="Line 13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424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425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426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0427" name="Line 11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428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0431" name="Line 5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432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0433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434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435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0436" name="Line 5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0437" name="Line 13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438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0439" name="Line 5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440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441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442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0443" name="Line 13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444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445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0447" name="Line 5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448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450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451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0452" name="Line 13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453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454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455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459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461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0464" name="Line 5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465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7</xdr:row>
      <xdr:rowOff>0</xdr:rowOff>
    </xdr:from>
    <xdr:to>
      <xdr:col>3</xdr:col>
      <xdr:colOff>38100</xdr:colOff>
      <xdr:row>7</xdr:row>
      <xdr:rowOff>0</xdr:rowOff>
    </xdr:to>
    <xdr:sp macro="" textlink="">
      <xdr:nvSpPr>
        <xdr:cNvPr id="160466" name="Line 6"/>
        <xdr:cNvSpPr>
          <a:spLocks noChangeShapeType="1"/>
        </xdr:cNvSpPr>
      </xdr:nvSpPr>
      <xdr:spPr bwMode="auto">
        <a:xfrm flipV="1">
          <a:off x="3162300" y="133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7</xdr:row>
      <xdr:rowOff>0</xdr:rowOff>
    </xdr:from>
    <xdr:to>
      <xdr:col>3</xdr:col>
      <xdr:colOff>38100</xdr:colOff>
      <xdr:row>7</xdr:row>
      <xdr:rowOff>0</xdr:rowOff>
    </xdr:to>
    <xdr:sp macro="" textlink="">
      <xdr:nvSpPr>
        <xdr:cNvPr id="160467" name="Line 7"/>
        <xdr:cNvSpPr>
          <a:spLocks noChangeShapeType="1"/>
        </xdr:cNvSpPr>
      </xdr:nvSpPr>
      <xdr:spPr bwMode="auto">
        <a:xfrm flipV="1">
          <a:off x="3162300" y="133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468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0469" name="Line 11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0470" name="Line 13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471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472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473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0474" name="Line 11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475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0478" name="Line 5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479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0480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481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482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0483" name="Line 5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0484" name="Line 13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485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0486" name="Line 5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487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488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489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0490" name="Line 13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491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492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0494" name="Line 5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495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497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498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0499" name="Line 13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500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501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502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506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508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0511" name="Line 5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512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7</xdr:row>
      <xdr:rowOff>0</xdr:rowOff>
    </xdr:from>
    <xdr:to>
      <xdr:col>3</xdr:col>
      <xdr:colOff>38100</xdr:colOff>
      <xdr:row>7</xdr:row>
      <xdr:rowOff>0</xdr:rowOff>
    </xdr:to>
    <xdr:sp macro="" textlink="">
      <xdr:nvSpPr>
        <xdr:cNvPr id="160513" name="Line 6"/>
        <xdr:cNvSpPr>
          <a:spLocks noChangeShapeType="1"/>
        </xdr:cNvSpPr>
      </xdr:nvSpPr>
      <xdr:spPr bwMode="auto">
        <a:xfrm flipV="1">
          <a:off x="3162300" y="133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7</xdr:row>
      <xdr:rowOff>0</xdr:rowOff>
    </xdr:from>
    <xdr:to>
      <xdr:col>3</xdr:col>
      <xdr:colOff>38100</xdr:colOff>
      <xdr:row>7</xdr:row>
      <xdr:rowOff>0</xdr:rowOff>
    </xdr:to>
    <xdr:sp macro="" textlink="">
      <xdr:nvSpPr>
        <xdr:cNvPr id="160514" name="Line 7"/>
        <xdr:cNvSpPr>
          <a:spLocks noChangeShapeType="1"/>
        </xdr:cNvSpPr>
      </xdr:nvSpPr>
      <xdr:spPr bwMode="auto">
        <a:xfrm flipV="1">
          <a:off x="3162300" y="133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515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516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518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519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523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524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525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526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530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532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534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536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537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540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543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545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0555" name="Line 6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0556" name="Line 7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557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558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560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561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565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566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567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568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572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574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576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578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579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582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585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587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0597" name="Line 6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0598" name="Line 7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0599" name="Line 11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0600" name="Line 11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0601" name="Line 5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0602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0603" name="Line 5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0604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0605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6</xdr:row>
      <xdr:rowOff>0</xdr:rowOff>
    </xdr:from>
    <xdr:to>
      <xdr:col>3</xdr:col>
      <xdr:colOff>38100</xdr:colOff>
      <xdr:row>6</xdr:row>
      <xdr:rowOff>0</xdr:rowOff>
    </xdr:to>
    <xdr:sp macro="" textlink="">
      <xdr:nvSpPr>
        <xdr:cNvPr id="160606" name="Line 6"/>
        <xdr:cNvSpPr>
          <a:spLocks noChangeShapeType="1"/>
        </xdr:cNvSpPr>
      </xdr:nvSpPr>
      <xdr:spPr bwMode="auto">
        <a:xfrm flipV="1">
          <a:off x="3162300" y="114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6</xdr:row>
      <xdr:rowOff>0</xdr:rowOff>
    </xdr:from>
    <xdr:to>
      <xdr:col>3</xdr:col>
      <xdr:colOff>38100</xdr:colOff>
      <xdr:row>6</xdr:row>
      <xdr:rowOff>0</xdr:rowOff>
    </xdr:to>
    <xdr:sp macro="" textlink="">
      <xdr:nvSpPr>
        <xdr:cNvPr id="160607" name="Line 7"/>
        <xdr:cNvSpPr>
          <a:spLocks noChangeShapeType="1"/>
        </xdr:cNvSpPr>
      </xdr:nvSpPr>
      <xdr:spPr bwMode="auto">
        <a:xfrm flipV="1">
          <a:off x="3162300" y="114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0608" name="Line 11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0609" name="Line 11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0610" name="Line 5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0611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0612" name="Line 5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0613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0614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6</xdr:row>
      <xdr:rowOff>0</xdr:rowOff>
    </xdr:from>
    <xdr:to>
      <xdr:col>3</xdr:col>
      <xdr:colOff>38100</xdr:colOff>
      <xdr:row>6</xdr:row>
      <xdr:rowOff>0</xdr:rowOff>
    </xdr:to>
    <xdr:sp macro="" textlink="">
      <xdr:nvSpPr>
        <xdr:cNvPr id="160615" name="Line 6"/>
        <xdr:cNvSpPr>
          <a:spLocks noChangeShapeType="1"/>
        </xdr:cNvSpPr>
      </xdr:nvSpPr>
      <xdr:spPr bwMode="auto">
        <a:xfrm flipV="1">
          <a:off x="3162300" y="114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6</xdr:row>
      <xdr:rowOff>0</xdr:rowOff>
    </xdr:from>
    <xdr:to>
      <xdr:col>3</xdr:col>
      <xdr:colOff>38100</xdr:colOff>
      <xdr:row>6</xdr:row>
      <xdr:rowOff>0</xdr:rowOff>
    </xdr:to>
    <xdr:sp macro="" textlink="">
      <xdr:nvSpPr>
        <xdr:cNvPr id="160616" name="Line 7"/>
        <xdr:cNvSpPr>
          <a:spLocks noChangeShapeType="1"/>
        </xdr:cNvSpPr>
      </xdr:nvSpPr>
      <xdr:spPr bwMode="auto">
        <a:xfrm flipV="1">
          <a:off x="3162300" y="114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0617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60618" name="Line 6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60619" name="Line 7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0620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60621" name="Line 6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60622" name="Line 7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623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624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625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626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627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628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629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630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631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632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633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634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635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636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637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638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0639" name="Line 6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0640" name="Line 7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641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642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643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644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645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646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647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648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649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650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651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652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653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654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655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656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0657" name="Line 6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0658" name="Line 7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0659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660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0661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662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663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664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665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0666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667" name="Line 11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0668" name="Line 11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0669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0670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671" name="Line 11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0672" name="Line 11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0673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0674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0675" name="Line 6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0676" name="Line 7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0677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678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0679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680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681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682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683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0684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685" name="Line 11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0686" name="Line 11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0687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0688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689" name="Line 11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0690" name="Line 11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0691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0692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0693" name="Line 6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0694" name="Line 7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695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696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697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698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699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700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701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702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703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704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705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706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707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708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709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710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0711" name="Line 6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0712" name="Line 7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713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714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715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716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717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718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719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720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721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722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723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724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725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726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727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728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0729" name="Line 6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0730" name="Line 7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731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732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733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734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735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736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737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738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739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740" name="Line 11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741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742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743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744" name="Line 11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745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746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0747" name="Line 6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0748" name="Line 7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749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750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751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752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753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754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755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756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757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758" name="Line 11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759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760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761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762" name="Line 11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763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764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0765" name="Line 6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0766" name="Line 7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0767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768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769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770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771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772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773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60774" name="Line 6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60775" name="Line 7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0776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777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778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779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780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781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782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60783" name="Line 6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60784" name="Line 7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785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12</xdr:row>
      <xdr:rowOff>0</xdr:rowOff>
    </xdr:from>
    <xdr:to>
      <xdr:col>3</xdr:col>
      <xdr:colOff>38100</xdr:colOff>
      <xdr:row>12</xdr:row>
      <xdr:rowOff>0</xdr:rowOff>
    </xdr:to>
    <xdr:sp macro="" textlink="">
      <xdr:nvSpPr>
        <xdr:cNvPr id="160786" name="Line 6"/>
        <xdr:cNvSpPr>
          <a:spLocks noChangeShapeType="1"/>
        </xdr:cNvSpPr>
      </xdr:nvSpPr>
      <xdr:spPr bwMode="auto">
        <a:xfrm flipV="1">
          <a:off x="3162300" y="2286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12</xdr:row>
      <xdr:rowOff>0</xdr:rowOff>
    </xdr:from>
    <xdr:to>
      <xdr:col>3</xdr:col>
      <xdr:colOff>38100</xdr:colOff>
      <xdr:row>12</xdr:row>
      <xdr:rowOff>0</xdr:rowOff>
    </xdr:to>
    <xdr:sp macro="" textlink="">
      <xdr:nvSpPr>
        <xdr:cNvPr id="160787" name="Line 7"/>
        <xdr:cNvSpPr>
          <a:spLocks noChangeShapeType="1"/>
        </xdr:cNvSpPr>
      </xdr:nvSpPr>
      <xdr:spPr bwMode="auto">
        <a:xfrm flipV="1">
          <a:off x="3162300" y="2286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788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12</xdr:row>
      <xdr:rowOff>0</xdr:rowOff>
    </xdr:from>
    <xdr:to>
      <xdr:col>3</xdr:col>
      <xdr:colOff>38100</xdr:colOff>
      <xdr:row>12</xdr:row>
      <xdr:rowOff>0</xdr:rowOff>
    </xdr:to>
    <xdr:sp macro="" textlink="">
      <xdr:nvSpPr>
        <xdr:cNvPr id="160789" name="Line 6"/>
        <xdr:cNvSpPr>
          <a:spLocks noChangeShapeType="1"/>
        </xdr:cNvSpPr>
      </xdr:nvSpPr>
      <xdr:spPr bwMode="auto">
        <a:xfrm flipV="1">
          <a:off x="3162300" y="2286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12</xdr:row>
      <xdr:rowOff>0</xdr:rowOff>
    </xdr:from>
    <xdr:to>
      <xdr:col>3</xdr:col>
      <xdr:colOff>38100</xdr:colOff>
      <xdr:row>12</xdr:row>
      <xdr:rowOff>0</xdr:rowOff>
    </xdr:to>
    <xdr:sp macro="" textlink="">
      <xdr:nvSpPr>
        <xdr:cNvPr id="160790" name="Line 7"/>
        <xdr:cNvSpPr>
          <a:spLocks noChangeShapeType="1"/>
        </xdr:cNvSpPr>
      </xdr:nvSpPr>
      <xdr:spPr bwMode="auto">
        <a:xfrm flipV="1">
          <a:off x="3162300" y="2286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791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0792" name="Line 11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793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0794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0795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796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797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798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799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800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801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802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803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804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805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806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8</xdr:row>
      <xdr:rowOff>0</xdr:rowOff>
    </xdr:from>
    <xdr:to>
      <xdr:col>3</xdr:col>
      <xdr:colOff>38100</xdr:colOff>
      <xdr:row>8</xdr:row>
      <xdr:rowOff>0</xdr:rowOff>
    </xdr:to>
    <xdr:sp macro="" textlink="">
      <xdr:nvSpPr>
        <xdr:cNvPr id="160807" name="Line 6"/>
        <xdr:cNvSpPr>
          <a:spLocks noChangeShapeType="1"/>
        </xdr:cNvSpPr>
      </xdr:nvSpPr>
      <xdr:spPr bwMode="auto">
        <a:xfrm flipV="1">
          <a:off x="3162300" y="152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8</xdr:row>
      <xdr:rowOff>0</xdr:rowOff>
    </xdr:from>
    <xdr:to>
      <xdr:col>3</xdr:col>
      <xdr:colOff>38100</xdr:colOff>
      <xdr:row>8</xdr:row>
      <xdr:rowOff>0</xdr:rowOff>
    </xdr:to>
    <xdr:sp macro="" textlink="">
      <xdr:nvSpPr>
        <xdr:cNvPr id="160808" name="Line 7"/>
        <xdr:cNvSpPr>
          <a:spLocks noChangeShapeType="1"/>
        </xdr:cNvSpPr>
      </xdr:nvSpPr>
      <xdr:spPr bwMode="auto">
        <a:xfrm flipV="1">
          <a:off x="3162300" y="152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809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0810" name="Line 11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811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0812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0813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814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815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816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817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818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819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820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821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822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823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824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8</xdr:row>
      <xdr:rowOff>0</xdr:rowOff>
    </xdr:from>
    <xdr:to>
      <xdr:col>3</xdr:col>
      <xdr:colOff>38100</xdr:colOff>
      <xdr:row>8</xdr:row>
      <xdr:rowOff>0</xdr:rowOff>
    </xdr:to>
    <xdr:sp macro="" textlink="">
      <xdr:nvSpPr>
        <xdr:cNvPr id="160825" name="Line 6"/>
        <xdr:cNvSpPr>
          <a:spLocks noChangeShapeType="1"/>
        </xdr:cNvSpPr>
      </xdr:nvSpPr>
      <xdr:spPr bwMode="auto">
        <a:xfrm flipV="1">
          <a:off x="3162300" y="152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8</xdr:row>
      <xdr:rowOff>0</xdr:rowOff>
    </xdr:from>
    <xdr:to>
      <xdr:col>3</xdr:col>
      <xdr:colOff>38100</xdr:colOff>
      <xdr:row>8</xdr:row>
      <xdr:rowOff>0</xdr:rowOff>
    </xdr:to>
    <xdr:sp macro="" textlink="">
      <xdr:nvSpPr>
        <xdr:cNvPr id="160826" name="Line 7"/>
        <xdr:cNvSpPr>
          <a:spLocks noChangeShapeType="1"/>
        </xdr:cNvSpPr>
      </xdr:nvSpPr>
      <xdr:spPr bwMode="auto">
        <a:xfrm flipV="1">
          <a:off x="3162300" y="152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827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828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829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830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831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832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833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834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835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836" name="Line 11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837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838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839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840" name="Line 11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841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842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0843" name="Line 6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0844" name="Line 7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845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846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847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848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849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850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851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852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853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854" name="Line 11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855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856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857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858" name="Line 11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859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860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0861" name="Line 6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0862" name="Line 7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863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0864" name="Line 11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865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866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0867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868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0869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870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871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872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873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874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875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876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877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878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879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880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881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882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883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884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885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886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887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888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889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890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891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892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8</xdr:row>
      <xdr:rowOff>0</xdr:rowOff>
    </xdr:from>
    <xdr:to>
      <xdr:col>3</xdr:col>
      <xdr:colOff>38100</xdr:colOff>
      <xdr:row>8</xdr:row>
      <xdr:rowOff>0</xdr:rowOff>
    </xdr:to>
    <xdr:sp macro="" textlink="">
      <xdr:nvSpPr>
        <xdr:cNvPr id="160893" name="Line 6"/>
        <xdr:cNvSpPr>
          <a:spLocks noChangeShapeType="1"/>
        </xdr:cNvSpPr>
      </xdr:nvSpPr>
      <xdr:spPr bwMode="auto">
        <a:xfrm flipV="1">
          <a:off x="3162300" y="152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8</xdr:row>
      <xdr:rowOff>0</xdr:rowOff>
    </xdr:from>
    <xdr:to>
      <xdr:col>3</xdr:col>
      <xdr:colOff>38100</xdr:colOff>
      <xdr:row>8</xdr:row>
      <xdr:rowOff>0</xdr:rowOff>
    </xdr:to>
    <xdr:sp macro="" textlink="">
      <xdr:nvSpPr>
        <xdr:cNvPr id="160894" name="Line 7"/>
        <xdr:cNvSpPr>
          <a:spLocks noChangeShapeType="1"/>
        </xdr:cNvSpPr>
      </xdr:nvSpPr>
      <xdr:spPr bwMode="auto">
        <a:xfrm flipV="1">
          <a:off x="3162300" y="152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895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0896" name="Line 11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897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898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0899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900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0901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902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903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904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905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906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907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908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909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910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911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912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913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914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915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916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917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918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919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920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921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922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923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0924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8</xdr:row>
      <xdr:rowOff>0</xdr:rowOff>
    </xdr:from>
    <xdr:to>
      <xdr:col>3</xdr:col>
      <xdr:colOff>38100</xdr:colOff>
      <xdr:row>8</xdr:row>
      <xdr:rowOff>0</xdr:rowOff>
    </xdr:to>
    <xdr:sp macro="" textlink="">
      <xdr:nvSpPr>
        <xdr:cNvPr id="160925" name="Line 6"/>
        <xdr:cNvSpPr>
          <a:spLocks noChangeShapeType="1"/>
        </xdr:cNvSpPr>
      </xdr:nvSpPr>
      <xdr:spPr bwMode="auto">
        <a:xfrm flipV="1">
          <a:off x="3162300" y="152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8</xdr:row>
      <xdr:rowOff>0</xdr:rowOff>
    </xdr:from>
    <xdr:to>
      <xdr:col>3</xdr:col>
      <xdr:colOff>38100</xdr:colOff>
      <xdr:row>8</xdr:row>
      <xdr:rowOff>0</xdr:rowOff>
    </xdr:to>
    <xdr:sp macro="" textlink="">
      <xdr:nvSpPr>
        <xdr:cNvPr id="160926" name="Line 7"/>
        <xdr:cNvSpPr>
          <a:spLocks noChangeShapeType="1"/>
        </xdr:cNvSpPr>
      </xdr:nvSpPr>
      <xdr:spPr bwMode="auto">
        <a:xfrm flipV="1">
          <a:off x="3162300" y="152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927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928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929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930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931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932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933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934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935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936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937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938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939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940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941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942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0943" name="Line 6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0944" name="Line 7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945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946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947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948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949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950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951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952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953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954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955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956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957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958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959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960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0961" name="Line 6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0962" name="Line 7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0963" name="Line 11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0964" name="Line 11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0965" name="Line 5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966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0967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968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969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7</xdr:row>
      <xdr:rowOff>0</xdr:rowOff>
    </xdr:from>
    <xdr:to>
      <xdr:col>3</xdr:col>
      <xdr:colOff>38100</xdr:colOff>
      <xdr:row>7</xdr:row>
      <xdr:rowOff>0</xdr:rowOff>
    </xdr:to>
    <xdr:sp macro="" textlink="">
      <xdr:nvSpPr>
        <xdr:cNvPr id="160970" name="Line 6"/>
        <xdr:cNvSpPr>
          <a:spLocks noChangeShapeType="1"/>
        </xdr:cNvSpPr>
      </xdr:nvSpPr>
      <xdr:spPr bwMode="auto">
        <a:xfrm flipV="1">
          <a:off x="3162300" y="133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7</xdr:row>
      <xdr:rowOff>0</xdr:rowOff>
    </xdr:from>
    <xdr:to>
      <xdr:col>3</xdr:col>
      <xdr:colOff>38100</xdr:colOff>
      <xdr:row>7</xdr:row>
      <xdr:rowOff>0</xdr:rowOff>
    </xdr:to>
    <xdr:sp macro="" textlink="">
      <xdr:nvSpPr>
        <xdr:cNvPr id="160971" name="Line 7"/>
        <xdr:cNvSpPr>
          <a:spLocks noChangeShapeType="1"/>
        </xdr:cNvSpPr>
      </xdr:nvSpPr>
      <xdr:spPr bwMode="auto">
        <a:xfrm flipV="1">
          <a:off x="3162300" y="133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0972" name="Line 11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0973" name="Line 11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0974" name="Line 5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975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0976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977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978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7</xdr:row>
      <xdr:rowOff>0</xdr:rowOff>
    </xdr:from>
    <xdr:to>
      <xdr:col>3</xdr:col>
      <xdr:colOff>38100</xdr:colOff>
      <xdr:row>7</xdr:row>
      <xdr:rowOff>0</xdr:rowOff>
    </xdr:to>
    <xdr:sp macro="" textlink="">
      <xdr:nvSpPr>
        <xdr:cNvPr id="160979" name="Line 6"/>
        <xdr:cNvSpPr>
          <a:spLocks noChangeShapeType="1"/>
        </xdr:cNvSpPr>
      </xdr:nvSpPr>
      <xdr:spPr bwMode="auto">
        <a:xfrm flipV="1">
          <a:off x="3162300" y="133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7</xdr:row>
      <xdr:rowOff>0</xdr:rowOff>
    </xdr:from>
    <xdr:to>
      <xdr:col>3</xdr:col>
      <xdr:colOff>38100</xdr:colOff>
      <xdr:row>7</xdr:row>
      <xdr:rowOff>0</xdr:rowOff>
    </xdr:to>
    <xdr:sp macro="" textlink="">
      <xdr:nvSpPr>
        <xdr:cNvPr id="160980" name="Line 7"/>
        <xdr:cNvSpPr>
          <a:spLocks noChangeShapeType="1"/>
        </xdr:cNvSpPr>
      </xdr:nvSpPr>
      <xdr:spPr bwMode="auto">
        <a:xfrm flipV="1">
          <a:off x="3162300" y="133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981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0982" name="Line 6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0983" name="Line 7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984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0985" name="Line 6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0986" name="Line 7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987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988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989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990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991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992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993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994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995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996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997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998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999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000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001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002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1003" name="Line 6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1004" name="Line 7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005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006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007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008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009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010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011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012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013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014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015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016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017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018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019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020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1021" name="Line 6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1022" name="Line 7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1023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024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28</xdr:row>
      <xdr:rowOff>0</xdr:rowOff>
    </xdr:from>
    <xdr:to>
      <xdr:col>3</xdr:col>
      <xdr:colOff>38100</xdr:colOff>
      <xdr:row>28</xdr:row>
      <xdr:rowOff>0</xdr:rowOff>
    </xdr:to>
    <xdr:sp macro="" textlink="">
      <xdr:nvSpPr>
        <xdr:cNvPr id="161025" name="Line 5"/>
        <xdr:cNvSpPr>
          <a:spLocks noChangeShapeType="1"/>
        </xdr:cNvSpPr>
      </xdr:nvSpPr>
      <xdr:spPr bwMode="auto">
        <a:xfrm flipV="1">
          <a:off x="3162300" y="533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026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027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1028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029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1030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1031" name="Line 11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1032" name="Line 11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1033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28</xdr:row>
      <xdr:rowOff>0</xdr:rowOff>
    </xdr:from>
    <xdr:to>
      <xdr:col>3</xdr:col>
      <xdr:colOff>38100</xdr:colOff>
      <xdr:row>28</xdr:row>
      <xdr:rowOff>0</xdr:rowOff>
    </xdr:to>
    <xdr:sp macro="" textlink="">
      <xdr:nvSpPr>
        <xdr:cNvPr id="161034" name="Line 5"/>
        <xdr:cNvSpPr>
          <a:spLocks noChangeShapeType="1"/>
        </xdr:cNvSpPr>
      </xdr:nvSpPr>
      <xdr:spPr bwMode="auto">
        <a:xfrm flipV="1">
          <a:off x="3162300" y="533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1035" name="Line 11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1036" name="Line 11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1037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28</xdr:row>
      <xdr:rowOff>0</xdr:rowOff>
    </xdr:from>
    <xdr:to>
      <xdr:col>3</xdr:col>
      <xdr:colOff>38100</xdr:colOff>
      <xdr:row>28</xdr:row>
      <xdr:rowOff>0</xdr:rowOff>
    </xdr:to>
    <xdr:sp macro="" textlink="">
      <xdr:nvSpPr>
        <xdr:cNvPr id="161038" name="Line 5"/>
        <xdr:cNvSpPr>
          <a:spLocks noChangeShapeType="1"/>
        </xdr:cNvSpPr>
      </xdr:nvSpPr>
      <xdr:spPr bwMode="auto">
        <a:xfrm flipV="1">
          <a:off x="3162300" y="533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1039" name="Line 6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1040" name="Line 7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1041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042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28</xdr:row>
      <xdr:rowOff>0</xdr:rowOff>
    </xdr:from>
    <xdr:to>
      <xdr:col>3</xdr:col>
      <xdr:colOff>38100</xdr:colOff>
      <xdr:row>28</xdr:row>
      <xdr:rowOff>0</xdr:rowOff>
    </xdr:to>
    <xdr:sp macro="" textlink="">
      <xdr:nvSpPr>
        <xdr:cNvPr id="161043" name="Line 5"/>
        <xdr:cNvSpPr>
          <a:spLocks noChangeShapeType="1"/>
        </xdr:cNvSpPr>
      </xdr:nvSpPr>
      <xdr:spPr bwMode="auto">
        <a:xfrm flipV="1">
          <a:off x="3162300" y="533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044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045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1046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047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1048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1049" name="Line 11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1050" name="Line 11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1051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28</xdr:row>
      <xdr:rowOff>0</xdr:rowOff>
    </xdr:from>
    <xdr:to>
      <xdr:col>3</xdr:col>
      <xdr:colOff>38100</xdr:colOff>
      <xdr:row>28</xdr:row>
      <xdr:rowOff>0</xdr:rowOff>
    </xdr:to>
    <xdr:sp macro="" textlink="">
      <xdr:nvSpPr>
        <xdr:cNvPr id="161052" name="Line 5"/>
        <xdr:cNvSpPr>
          <a:spLocks noChangeShapeType="1"/>
        </xdr:cNvSpPr>
      </xdr:nvSpPr>
      <xdr:spPr bwMode="auto">
        <a:xfrm flipV="1">
          <a:off x="3162300" y="533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1053" name="Line 11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1054" name="Line 11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1055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28</xdr:row>
      <xdr:rowOff>0</xdr:rowOff>
    </xdr:from>
    <xdr:to>
      <xdr:col>3</xdr:col>
      <xdr:colOff>38100</xdr:colOff>
      <xdr:row>28</xdr:row>
      <xdr:rowOff>0</xdr:rowOff>
    </xdr:to>
    <xdr:sp macro="" textlink="">
      <xdr:nvSpPr>
        <xdr:cNvPr id="161056" name="Line 5"/>
        <xdr:cNvSpPr>
          <a:spLocks noChangeShapeType="1"/>
        </xdr:cNvSpPr>
      </xdr:nvSpPr>
      <xdr:spPr bwMode="auto">
        <a:xfrm flipV="1">
          <a:off x="3162300" y="533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1057" name="Line 6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1058" name="Line 7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059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060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061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062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063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064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065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066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067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068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069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070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071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072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073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074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1075" name="Line 6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1076" name="Line 7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077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078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079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080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081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082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083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084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085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086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087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088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089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090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091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092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1093" name="Line 6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1094" name="Line 7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095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096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1097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098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099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100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101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102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103" name="Line 11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104" name="Line 11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105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1106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107" name="Line 11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108" name="Line 11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109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1110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1111" name="Line 6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1112" name="Line 7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113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114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1115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116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117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118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119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120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121" name="Line 11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122" name="Line 11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123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1124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125" name="Line 11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126" name="Line 11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127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1128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1129" name="Line 6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1130" name="Line 7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131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132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133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134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135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136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137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1138" name="Line 6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1139" name="Line 7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140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141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142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143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144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145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146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1147" name="Line 6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1148" name="Line 7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149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1150" name="Line 6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1151" name="Line 7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152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1153" name="Line 6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1154" name="Line 7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155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1156" name="Line 11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157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158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1159" name="Line 11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160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1161" name="Line 5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162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1163" name="Line 5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164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165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166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167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168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169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170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171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172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173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174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175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176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177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178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179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180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181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182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183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184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6</xdr:row>
      <xdr:rowOff>0</xdr:rowOff>
    </xdr:from>
    <xdr:to>
      <xdr:col>3</xdr:col>
      <xdr:colOff>38100</xdr:colOff>
      <xdr:row>6</xdr:row>
      <xdr:rowOff>0</xdr:rowOff>
    </xdr:to>
    <xdr:sp macro="" textlink="">
      <xdr:nvSpPr>
        <xdr:cNvPr id="161185" name="Line 6"/>
        <xdr:cNvSpPr>
          <a:spLocks noChangeShapeType="1"/>
        </xdr:cNvSpPr>
      </xdr:nvSpPr>
      <xdr:spPr bwMode="auto">
        <a:xfrm flipV="1">
          <a:off x="3162300" y="114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6</xdr:row>
      <xdr:rowOff>0</xdr:rowOff>
    </xdr:from>
    <xdr:to>
      <xdr:col>3</xdr:col>
      <xdr:colOff>38100</xdr:colOff>
      <xdr:row>6</xdr:row>
      <xdr:rowOff>0</xdr:rowOff>
    </xdr:to>
    <xdr:sp macro="" textlink="">
      <xdr:nvSpPr>
        <xdr:cNvPr id="161186" name="Line 7"/>
        <xdr:cNvSpPr>
          <a:spLocks noChangeShapeType="1"/>
        </xdr:cNvSpPr>
      </xdr:nvSpPr>
      <xdr:spPr bwMode="auto">
        <a:xfrm flipV="1">
          <a:off x="3162300" y="114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187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1188" name="Line 11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189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190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1191" name="Line 11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192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1193" name="Line 5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194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1195" name="Line 5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196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197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198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199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200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201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202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203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204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205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206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207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208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209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210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211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212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213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214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215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216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6</xdr:row>
      <xdr:rowOff>0</xdr:rowOff>
    </xdr:from>
    <xdr:to>
      <xdr:col>3</xdr:col>
      <xdr:colOff>38100</xdr:colOff>
      <xdr:row>6</xdr:row>
      <xdr:rowOff>0</xdr:rowOff>
    </xdr:to>
    <xdr:sp macro="" textlink="">
      <xdr:nvSpPr>
        <xdr:cNvPr id="161217" name="Line 6"/>
        <xdr:cNvSpPr>
          <a:spLocks noChangeShapeType="1"/>
        </xdr:cNvSpPr>
      </xdr:nvSpPr>
      <xdr:spPr bwMode="auto">
        <a:xfrm flipV="1">
          <a:off x="3162300" y="114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6</xdr:row>
      <xdr:rowOff>0</xdr:rowOff>
    </xdr:from>
    <xdr:to>
      <xdr:col>3</xdr:col>
      <xdr:colOff>38100</xdr:colOff>
      <xdr:row>6</xdr:row>
      <xdr:rowOff>0</xdr:rowOff>
    </xdr:to>
    <xdr:sp macro="" textlink="">
      <xdr:nvSpPr>
        <xdr:cNvPr id="161218" name="Line 7"/>
        <xdr:cNvSpPr>
          <a:spLocks noChangeShapeType="1"/>
        </xdr:cNvSpPr>
      </xdr:nvSpPr>
      <xdr:spPr bwMode="auto">
        <a:xfrm flipV="1">
          <a:off x="3162300" y="114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219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220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221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222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223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224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225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226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227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228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229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230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231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232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233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234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61235" name="Line 6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61236" name="Line 7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237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238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239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240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241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242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243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244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245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246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247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248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249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250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251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252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61253" name="Line 6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61254" name="Line 7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255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1256" name="Line 11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28</xdr:row>
      <xdr:rowOff>0</xdr:rowOff>
    </xdr:from>
    <xdr:to>
      <xdr:col>3</xdr:col>
      <xdr:colOff>38100</xdr:colOff>
      <xdr:row>28</xdr:row>
      <xdr:rowOff>0</xdr:rowOff>
    </xdr:to>
    <xdr:sp macro="" textlink="">
      <xdr:nvSpPr>
        <xdr:cNvPr id="161257" name="Line 13"/>
        <xdr:cNvSpPr>
          <a:spLocks noChangeShapeType="1"/>
        </xdr:cNvSpPr>
      </xdr:nvSpPr>
      <xdr:spPr bwMode="auto">
        <a:xfrm flipV="1">
          <a:off x="3162300" y="533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258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259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260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1261" name="Line 11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1262" name="Line 13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263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264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1265" name="Line 5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266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1267" name="Line 5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268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1269" name="Line 13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28</xdr:row>
      <xdr:rowOff>0</xdr:rowOff>
    </xdr:from>
    <xdr:to>
      <xdr:col>3</xdr:col>
      <xdr:colOff>38100</xdr:colOff>
      <xdr:row>28</xdr:row>
      <xdr:rowOff>0</xdr:rowOff>
    </xdr:to>
    <xdr:sp macro="" textlink="">
      <xdr:nvSpPr>
        <xdr:cNvPr id="161270" name="Line 5"/>
        <xdr:cNvSpPr>
          <a:spLocks noChangeShapeType="1"/>
        </xdr:cNvSpPr>
      </xdr:nvSpPr>
      <xdr:spPr bwMode="auto">
        <a:xfrm flipV="1">
          <a:off x="3162300" y="533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28</xdr:row>
      <xdr:rowOff>0</xdr:rowOff>
    </xdr:from>
    <xdr:to>
      <xdr:col>3</xdr:col>
      <xdr:colOff>38100</xdr:colOff>
      <xdr:row>28</xdr:row>
      <xdr:rowOff>0</xdr:rowOff>
    </xdr:to>
    <xdr:sp macro="" textlink="">
      <xdr:nvSpPr>
        <xdr:cNvPr id="161271" name="Line 13"/>
        <xdr:cNvSpPr>
          <a:spLocks noChangeShapeType="1"/>
        </xdr:cNvSpPr>
      </xdr:nvSpPr>
      <xdr:spPr bwMode="auto">
        <a:xfrm flipV="1">
          <a:off x="3162300" y="533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272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28</xdr:row>
      <xdr:rowOff>0</xdr:rowOff>
    </xdr:from>
    <xdr:to>
      <xdr:col>3</xdr:col>
      <xdr:colOff>38100</xdr:colOff>
      <xdr:row>28</xdr:row>
      <xdr:rowOff>0</xdr:rowOff>
    </xdr:to>
    <xdr:sp macro="" textlink="">
      <xdr:nvSpPr>
        <xdr:cNvPr id="161273" name="Line 5"/>
        <xdr:cNvSpPr>
          <a:spLocks noChangeShapeType="1"/>
        </xdr:cNvSpPr>
      </xdr:nvSpPr>
      <xdr:spPr bwMode="auto">
        <a:xfrm flipV="1">
          <a:off x="3162300" y="533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274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1275" name="Line 5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276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28</xdr:row>
      <xdr:rowOff>0</xdr:rowOff>
    </xdr:from>
    <xdr:to>
      <xdr:col>3</xdr:col>
      <xdr:colOff>38100</xdr:colOff>
      <xdr:row>28</xdr:row>
      <xdr:rowOff>0</xdr:rowOff>
    </xdr:to>
    <xdr:sp macro="" textlink="">
      <xdr:nvSpPr>
        <xdr:cNvPr id="161277" name="Line 13"/>
        <xdr:cNvSpPr>
          <a:spLocks noChangeShapeType="1"/>
        </xdr:cNvSpPr>
      </xdr:nvSpPr>
      <xdr:spPr bwMode="auto">
        <a:xfrm flipV="1">
          <a:off x="3162300" y="533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278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279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280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28</xdr:row>
      <xdr:rowOff>0</xdr:rowOff>
    </xdr:from>
    <xdr:to>
      <xdr:col>3</xdr:col>
      <xdr:colOff>38100</xdr:colOff>
      <xdr:row>28</xdr:row>
      <xdr:rowOff>0</xdr:rowOff>
    </xdr:to>
    <xdr:sp macro="" textlink="">
      <xdr:nvSpPr>
        <xdr:cNvPr id="161281" name="Line 5"/>
        <xdr:cNvSpPr>
          <a:spLocks noChangeShapeType="1"/>
        </xdr:cNvSpPr>
      </xdr:nvSpPr>
      <xdr:spPr bwMode="auto">
        <a:xfrm flipV="1">
          <a:off x="3162300" y="533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282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1283" name="Line 5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284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28</xdr:row>
      <xdr:rowOff>0</xdr:rowOff>
    </xdr:from>
    <xdr:to>
      <xdr:col>3</xdr:col>
      <xdr:colOff>38100</xdr:colOff>
      <xdr:row>28</xdr:row>
      <xdr:rowOff>0</xdr:rowOff>
    </xdr:to>
    <xdr:sp macro="" textlink="">
      <xdr:nvSpPr>
        <xdr:cNvPr id="161285" name="Line 13"/>
        <xdr:cNvSpPr>
          <a:spLocks noChangeShapeType="1"/>
        </xdr:cNvSpPr>
      </xdr:nvSpPr>
      <xdr:spPr bwMode="auto">
        <a:xfrm flipV="1">
          <a:off x="3162300" y="533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286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287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288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289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290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1291" name="Line 5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292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293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294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28</xdr:row>
      <xdr:rowOff>0</xdr:rowOff>
    </xdr:from>
    <xdr:to>
      <xdr:col>3</xdr:col>
      <xdr:colOff>38100</xdr:colOff>
      <xdr:row>28</xdr:row>
      <xdr:rowOff>0</xdr:rowOff>
    </xdr:to>
    <xdr:sp macro="" textlink="">
      <xdr:nvSpPr>
        <xdr:cNvPr id="161295" name="Line 5"/>
        <xdr:cNvSpPr>
          <a:spLocks noChangeShapeType="1"/>
        </xdr:cNvSpPr>
      </xdr:nvSpPr>
      <xdr:spPr bwMode="auto">
        <a:xfrm flipV="1">
          <a:off x="3162300" y="533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1296" name="Line 5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6</xdr:row>
      <xdr:rowOff>0</xdr:rowOff>
    </xdr:from>
    <xdr:to>
      <xdr:col>3</xdr:col>
      <xdr:colOff>38100</xdr:colOff>
      <xdr:row>6</xdr:row>
      <xdr:rowOff>0</xdr:rowOff>
    </xdr:to>
    <xdr:sp macro="" textlink="">
      <xdr:nvSpPr>
        <xdr:cNvPr id="161297" name="Line 6"/>
        <xdr:cNvSpPr>
          <a:spLocks noChangeShapeType="1"/>
        </xdr:cNvSpPr>
      </xdr:nvSpPr>
      <xdr:spPr bwMode="auto">
        <a:xfrm flipV="1">
          <a:off x="3162300" y="114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6</xdr:row>
      <xdr:rowOff>0</xdr:rowOff>
    </xdr:from>
    <xdr:to>
      <xdr:col>3</xdr:col>
      <xdr:colOff>38100</xdr:colOff>
      <xdr:row>6</xdr:row>
      <xdr:rowOff>0</xdr:rowOff>
    </xdr:to>
    <xdr:sp macro="" textlink="">
      <xdr:nvSpPr>
        <xdr:cNvPr id="161298" name="Line 7"/>
        <xdr:cNvSpPr>
          <a:spLocks noChangeShapeType="1"/>
        </xdr:cNvSpPr>
      </xdr:nvSpPr>
      <xdr:spPr bwMode="auto">
        <a:xfrm flipV="1">
          <a:off x="3162300" y="114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299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1300" name="Line 11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28</xdr:row>
      <xdr:rowOff>0</xdr:rowOff>
    </xdr:from>
    <xdr:to>
      <xdr:col>3</xdr:col>
      <xdr:colOff>38100</xdr:colOff>
      <xdr:row>28</xdr:row>
      <xdr:rowOff>0</xdr:rowOff>
    </xdr:to>
    <xdr:sp macro="" textlink="">
      <xdr:nvSpPr>
        <xdr:cNvPr id="161301" name="Line 13"/>
        <xdr:cNvSpPr>
          <a:spLocks noChangeShapeType="1"/>
        </xdr:cNvSpPr>
      </xdr:nvSpPr>
      <xdr:spPr bwMode="auto">
        <a:xfrm flipV="1">
          <a:off x="3162300" y="533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302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303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304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1305" name="Line 11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1306" name="Line 13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307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308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1309" name="Line 5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310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1311" name="Line 5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312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1313" name="Line 13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28</xdr:row>
      <xdr:rowOff>0</xdr:rowOff>
    </xdr:from>
    <xdr:to>
      <xdr:col>3</xdr:col>
      <xdr:colOff>38100</xdr:colOff>
      <xdr:row>28</xdr:row>
      <xdr:rowOff>0</xdr:rowOff>
    </xdr:to>
    <xdr:sp macro="" textlink="">
      <xdr:nvSpPr>
        <xdr:cNvPr id="161314" name="Line 5"/>
        <xdr:cNvSpPr>
          <a:spLocks noChangeShapeType="1"/>
        </xdr:cNvSpPr>
      </xdr:nvSpPr>
      <xdr:spPr bwMode="auto">
        <a:xfrm flipV="1">
          <a:off x="3162300" y="533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28</xdr:row>
      <xdr:rowOff>0</xdr:rowOff>
    </xdr:from>
    <xdr:to>
      <xdr:col>3</xdr:col>
      <xdr:colOff>38100</xdr:colOff>
      <xdr:row>28</xdr:row>
      <xdr:rowOff>0</xdr:rowOff>
    </xdr:to>
    <xdr:sp macro="" textlink="">
      <xdr:nvSpPr>
        <xdr:cNvPr id="161315" name="Line 13"/>
        <xdr:cNvSpPr>
          <a:spLocks noChangeShapeType="1"/>
        </xdr:cNvSpPr>
      </xdr:nvSpPr>
      <xdr:spPr bwMode="auto">
        <a:xfrm flipV="1">
          <a:off x="3162300" y="533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316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28</xdr:row>
      <xdr:rowOff>0</xdr:rowOff>
    </xdr:from>
    <xdr:to>
      <xdr:col>3</xdr:col>
      <xdr:colOff>38100</xdr:colOff>
      <xdr:row>28</xdr:row>
      <xdr:rowOff>0</xdr:rowOff>
    </xdr:to>
    <xdr:sp macro="" textlink="">
      <xdr:nvSpPr>
        <xdr:cNvPr id="161317" name="Line 5"/>
        <xdr:cNvSpPr>
          <a:spLocks noChangeShapeType="1"/>
        </xdr:cNvSpPr>
      </xdr:nvSpPr>
      <xdr:spPr bwMode="auto">
        <a:xfrm flipV="1">
          <a:off x="3162300" y="533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318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1319" name="Line 5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320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28</xdr:row>
      <xdr:rowOff>0</xdr:rowOff>
    </xdr:from>
    <xdr:to>
      <xdr:col>3</xdr:col>
      <xdr:colOff>38100</xdr:colOff>
      <xdr:row>28</xdr:row>
      <xdr:rowOff>0</xdr:rowOff>
    </xdr:to>
    <xdr:sp macro="" textlink="">
      <xdr:nvSpPr>
        <xdr:cNvPr id="161321" name="Line 13"/>
        <xdr:cNvSpPr>
          <a:spLocks noChangeShapeType="1"/>
        </xdr:cNvSpPr>
      </xdr:nvSpPr>
      <xdr:spPr bwMode="auto">
        <a:xfrm flipV="1">
          <a:off x="3162300" y="533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322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323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324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28</xdr:row>
      <xdr:rowOff>0</xdr:rowOff>
    </xdr:from>
    <xdr:to>
      <xdr:col>3</xdr:col>
      <xdr:colOff>38100</xdr:colOff>
      <xdr:row>28</xdr:row>
      <xdr:rowOff>0</xdr:rowOff>
    </xdr:to>
    <xdr:sp macro="" textlink="">
      <xdr:nvSpPr>
        <xdr:cNvPr id="161325" name="Line 5"/>
        <xdr:cNvSpPr>
          <a:spLocks noChangeShapeType="1"/>
        </xdr:cNvSpPr>
      </xdr:nvSpPr>
      <xdr:spPr bwMode="auto">
        <a:xfrm flipV="1">
          <a:off x="3162300" y="533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326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1327" name="Line 5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328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28</xdr:row>
      <xdr:rowOff>0</xdr:rowOff>
    </xdr:from>
    <xdr:to>
      <xdr:col>3</xdr:col>
      <xdr:colOff>38100</xdr:colOff>
      <xdr:row>28</xdr:row>
      <xdr:rowOff>0</xdr:rowOff>
    </xdr:to>
    <xdr:sp macro="" textlink="">
      <xdr:nvSpPr>
        <xdr:cNvPr id="161329" name="Line 13"/>
        <xdr:cNvSpPr>
          <a:spLocks noChangeShapeType="1"/>
        </xdr:cNvSpPr>
      </xdr:nvSpPr>
      <xdr:spPr bwMode="auto">
        <a:xfrm flipV="1">
          <a:off x="3162300" y="533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330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331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332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333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334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1335" name="Line 5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336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337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338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28</xdr:row>
      <xdr:rowOff>0</xdr:rowOff>
    </xdr:from>
    <xdr:to>
      <xdr:col>3</xdr:col>
      <xdr:colOff>38100</xdr:colOff>
      <xdr:row>28</xdr:row>
      <xdr:rowOff>0</xdr:rowOff>
    </xdr:to>
    <xdr:sp macro="" textlink="">
      <xdr:nvSpPr>
        <xdr:cNvPr id="161339" name="Line 5"/>
        <xdr:cNvSpPr>
          <a:spLocks noChangeShapeType="1"/>
        </xdr:cNvSpPr>
      </xdr:nvSpPr>
      <xdr:spPr bwMode="auto">
        <a:xfrm flipV="1">
          <a:off x="3162300" y="533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1340" name="Line 5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6</xdr:row>
      <xdr:rowOff>0</xdr:rowOff>
    </xdr:from>
    <xdr:to>
      <xdr:col>3</xdr:col>
      <xdr:colOff>38100</xdr:colOff>
      <xdr:row>6</xdr:row>
      <xdr:rowOff>0</xdr:rowOff>
    </xdr:to>
    <xdr:sp macro="" textlink="">
      <xdr:nvSpPr>
        <xdr:cNvPr id="161341" name="Line 6"/>
        <xdr:cNvSpPr>
          <a:spLocks noChangeShapeType="1"/>
        </xdr:cNvSpPr>
      </xdr:nvSpPr>
      <xdr:spPr bwMode="auto">
        <a:xfrm flipV="1">
          <a:off x="3162300" y="114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6</xdr:row>
      <xdr:rowOff>0</xdr:rowOff>
    </xdr:from>
    <xdr:to>
      <xdr:col>3</xdr:col>
      <xdr:colOff>38100</xdr:colOff>
      <xdr:row>6</xdr:row>
      <xdr:rowOff>0</xdr:rowOff>
    </xdr:to>
    <xdr:sp macro="" textlink="">
      <xdr:nvSpPr>
        <xdr:cNvPr id="161342" name="Line 7"/>
        <xdr:cNvSpPr>
          <a:spLocks noChangeShapeType="1"/>
        </xdr:cNvSpPr>
      </xdr:nvSpPr>
      <xdr:spPr bwMode="auto">
        <a:xfrm flipV="1">
          <a:off x="3162300" y="114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343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344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345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346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347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348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349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350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351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352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353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354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355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356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357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358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359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360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361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362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363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364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365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366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367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368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369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370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371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372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373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61374" name="Line 6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61375" name="Line 7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376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377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378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379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380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381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382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383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384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385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386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387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388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389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390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391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392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393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394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395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396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397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398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399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400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401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402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403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404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405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34</xdr:row>
      <xdr:rowOff>0</xdr:rowOff>
    </xdr:from>
    <xdr:to>
      <xdr:col>3</xdr:col>
      <xdr:colOff>38100</xdr:colOff>
      <xdr:row>34</xdr:row>
      <xdr:rowOff>0</xdr:rowOff>
    </xdr:to>
    <xdr:sp macro="" textlink="">
      <xdr:nvSpPr>
        <xdr:cNvPr id="161406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61407" name="Line 6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61408" name="Line 7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12</xdr:row>
      <xdr:rowOff>0</xdr:rowOff>
    </xdr:from>
    <xdr:to>
      <xdr:col>3</xdr:col>
      <xdr:colOff>38100</xdr:colOff>
      <xdr:row>12</xdr:row>
      <xdr:rowOff>0</xdr:rowOff>
    </xdr:to>
    <xdr:sp macro="" textlink="">
      <xdr:nvSpPr>
        <xdr:cNvPr id="161409" name="Line 11"/>
        <xdr:cNvSpPr>
          <a:spLocks noChangeShapeType="1"/>
        </xdr:cNvSpPr>
      </xdr:nvSpPr>
      <xdr:spPr bwMode="auto">
        <a:xfrm flipV="1">
          <a:off x="3162300" y="2286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1410" name="Line 11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1411" name="Line 5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1412" name="Line 5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1413" name="Line 5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1414" name="Line 11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1415" name="Line 11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5</xdr:row>
      <xdr:rowOff>0</xdr:rowOff>
    </xdr:from>
    <xdr:to>
      <xdr:col>3</xdr:col>
      <xdr:colOff>38100</xdr:colOff>
      <xdr:row>5</xdr:row>
      <xdr:rowOff>0</xdr:rowOff>
    </xdr:to>
    <xdr:sp macro="" textlink="">
      <xdr:nvSpPr>
        <xdr:cNvPr id="161416" name="Line 6"/>
        <xdr:cNvSpPr>
          <a:spLocks noChangeShapeType="1"/>
        </xdr:cNvSpPr>
      </xdr:nvSpPr>
      <xdr:spPr bwMode="auto">
        <a:xfrm flipV="1">
          <a:off x="3162300" y="95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5</xdr:row>
      <xdr:rowOff>0</xdr:rowOff>
    </xdr:from>
    <xdr:to>
      <xdr:col>3</xdr:col>
      <xdr:colOff>38100</xdr:colOff>
      <xdr:row>5</xdr:row>
      <xdr:rowOff>0</xdr:rowOff>
    </xdr:to>
    <xdr:sp macro="" textlink="">
      <xdr:nvSpPr>
        <xdr:cNvPr id="161417" name="Line 7"/>
        <xdr:cNvSpPr>
          <a:spLocks noChangeShapeType="1"/>
        </xdr:cNvSpPr>
      </xdr:nvSpPr>
      <xdr:spPr bwMode="auto">
        <a:xfrm flipV="1">
          <a:off x="3162300" y="95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12</xdr:row>
      <xdr:rowOff>0</xdr:rowOff>
    </xdr:from>
    <xdr:to>
      <xdr:col>3</xdr:col>
      <xdr:colOff>38100</xdr:colOff>
      <xdr:row>12</xdr:row>
      <xdr:rowOff>0</xdr:rowOff>
    </xdr:to>
    <xdr:sp macro="" textlink="">
      <xdr:nvSpPr>
        <xdr:cNvPr id="161418" name="Line 11"/>
        <xdr:cNvSpPr>
          <a:spLocks noChangeShapeType="1"/>
        </xdr:cNvSpPr>
      </xdr:nvSpPr>
      <xdr:spPr bwMode="auto">
        <a:xfrm flipV="1">
          <a:off x="3162300" y="2286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1419" name="Line 11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1420" name="Line 5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1421" name="Line 5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1422" name="Line 5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1423" name="Line 11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1424" name="Line 11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5</xdr:row>
      <xdr:rowOff>0</xdr:rowOff>
    </xdr:from>
    <xdr:to>
      <xdr:col>3</xdr:col>
      <xdr:colOff>38100</xdr:colOff>
      <xdr:row>5</xdr:row>
      <xdr:rowOff>0</xdr:rowOff>
    </xdr:to>
    <xdr:sp macro="" textlink="">
      <xdr:nvSpPr>
        <xdr:cNvPr id="161425" name="Line 6"/>
        <xdr:cNvSpPr>
          <a:spLocks noChangeShapeType="1"/>
        </xdr:cNvSpPr>
      </xdr:nvSpPr>
      <xdr:spPr bwMode="auto">
        <a:xfrm flipV="1">
          <a:off x="3162300" y="95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5</xdr:row>
      <xdr:rowOff>0</xdr:rowOff>
    </xdr:from>
    <xdr:to>
      <xdr:col>3</xdr:col>
      <xdr:colOff>38100</xdr:colOff>
      <xdr:row>5</xdr:row>
      <xdr:rowOff>0</xdr:rowOff>
    </xdr:to>
    <xdr:sp macro="" textlink="">
      <xdr:nvSpPr>
        <xdr:cNvPr id="161426" name="Line 7"/>
        <xdr:cNvSpPr>
          <a:spLocks noChangeShapeType="1"/>
        </xdr:cNvSpPr>
      </xdr:nvSpPr>
      <xdr:spPr bwMode="auto">
        <a:xfrm flipV="1">
          <a:off x="3162300" y="95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1427" name="Line 11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8</xdr:row>
      <xdr:rowOff>0</xdr:rowOff>
    </xdr:from>
    <xdr:to>
      <xdr:col>3</xdr:col>
      <xdr:colOff>38100</xdr:colOff>
      <xdr:row>8</xdr:row>
      <xdr:rowOff>0</xdr:rowOff>
    </xdr:to>
    <xdr:sp macro="" textlink="">
      <xdr:nvSpPr>
        <xdr:cNvPr id="161428" name="Line 6"/>
        <xdr:cNvSpPr>
          <a:spLocks noChangeShapeType="1"/>
        </xdr:cNvSpPr>
      </xdr:nvSpPr>
      <xdr:spPr bwMode="auto">
        <a:xfrm flipV="1">
          <a:off x="3162300" y="152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8</xdr:row>
      <xdr:rowOff>0</xdr:rowOff>
    </xdr:from>
    <xdr:to>
      <xdr:col>3</xdr:col>
      <xdr:colOff>38100</xdr:colOff>
      <xdr:row>8</xdr:row>
      <xdr:rowOff>0</xdr:rowOff>
    </xdr:to>
    <xdr:sp macro="" textlink="">
      <xdr:nvSpPr>
        <xdr:cNvPr id="161429" name="Line 7"/>
        <xdr:cNvSpPr>
          <a:spLocks noChangeShapeType="1"/>
        </xdr:cNvSpPr>
      </xdr:nvSpPr>
      <xdr:spPr bwMode="auto">
        <a:xfrm flipV="1">
          <a:off x="3162300" y="152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1430" name="Line 11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8</xdr:row>
      <xdr:rowOff>0</xdr:rowOff>
    </xdr:from>
    <xdr:to>
      <xdr:col>3</xdr:col>
      <xdr:colOff>38100</xdr:colOff>
      <xdr:row>8</xdr:row>
      <xdr:rowOff>0</xdr:rowOff>
    </xdr:to>
    <xdr:sp macro="" textlink="">
      <xdr:nvSpPr>
        <xdr:cNvPr id="161431" name="Line 6"/>
        <xdr:cNvSpPr>
          <a:spLocks noChangeShapeType="1"/>
        </xdr:cNvSpPr>
      </xdr:nvSpPr>
      <xdr:spPr bwMode="auto">
        <a:xfrm flipV="1">
          <a:off x="3162300" y="152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8</xdr:row>
      <xdr:rowOff>0</xdr:rowOff>
    </xdr:from>
    <xdr:to>
      <xdr:col>3</xdr:col>
      <xdr:colOff>38100</xdr:colOff>
      <xdr:row>8</xdr:row>
      <xdr:rowOff>0</xdr:rowOff>
    </xdr:to>
    <xdr:sp macro="" textlink="">
      <xdr:nvSpPr>
        <xdr:cNvPr id="161432" name="Line 7"/>
        <xdr:cNvSpPr>
          <a:spLocks noChangeShapeType="1"/>
        </xdr:cNvSpPr>
      </xdr:nvSpPr>
      <xdr:spPr bwMode="auto">
        <a:xfrm flipV="1">
          <a:off x="3162300" y="152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433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434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435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436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437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438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439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440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441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442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443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444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445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446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447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448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61449" name="Line 6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61450" name="Line 7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451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452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453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454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455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456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457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458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459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460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461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462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463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464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465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466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61467" name="Line 6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61468" name="Line 7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469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470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1471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472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473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474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475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476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477" name="Line 11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478" name="Line 11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479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1480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481" name="Line 11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482" name="Line 11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483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1484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12</xdr:row>
      <xdr:rowOff>0</xdr:rowOff>
    </xdr:from>
    <xdr:to>
      <xdr:col>3</xdr:col>
      <xdr:colOff>38100</xdr:colOff>
      <xdr:row>12</xdr:row>
      <xdr:rowOff>0</xdr:rowOff>
    </xdr:to>
    <xdr:sp macro="" textlink="">
      <xdr:nvSpPr>
        <xdr:cNvPr id="161485" name="Line 6"/>
        <xdr:cNvSpPr>
          <a:spLocks noChangeShapeType="1"/>
        </xdr:cNvSpPr>
      </xdr:nvSpPr>
      <xdr:spPr bwMode="auto">
        <a:xfrm flipV="1">
          <a:off x="3162300" y="2286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12</xdr:row>
      <xdr:rowOff>0</xdr:rowOff>
    </xdr:from>
    <xdr:to>
      <xdr:col>3</xdr:col>
      <xdr:colOff>38100</xdr:colOff>
      <xdr:row>12</xdr:row>
      <xdr:rowOff>0</xdr:rowOff>
    </xdr:to>
    <xdr:sp macro="" textlink="">
      <xdr:nvSpPr>
        <xdr:cNvPr id="161486" name="Line 7"/>
        <xdr:cNvSpPr>
          <a:spLocks noChangeShapeType="1"/>
        </xdr:cNvSpPr>
      </xdr:nvSpPr>
      <xdr:spPr bwMode="auto">
        <a:xfrm flipV="1">
          <a:off x="3162300" y="2286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487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488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1489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490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491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492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493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494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495" name="Line 11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496" name="Line 11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497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1498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499" name="Line 11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500" name="Line 11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501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1502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12</xdr:row>
      <xdr:rowOff>0</xdr:rowOff>
    </xdr:from>
    <xdr:to>
      <xdr:col>3</xdr:col>
      <xdr:colOff>38100</xdr:colOff>
      <xdr:row>12</xdr:row>
      <xdr:rowOff>0</xdr:rowOff>
    </xdr:to>
    <xdr:sp macro="" textlink="">
      <xdr:nvSpPr>
        <xdr:cNvPr id="161503" name="Line 6"/>
        <xdr:cNvSpPr>
          <a:spLocks noChangeShapeType="1"/>
        </xdr:cNvSpPr>
      </xdr:nvSpPr>
      <xdr:spPr bwMode="auto">
        <a:xfrm flipV="1">
          <a:off x="3162300" y="2286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12</xdr:row>
      <xdr:rowOff>0</xdr:rowOff>
    </xdr:from>
    <xdr:to>
      <xdr:col>3</xdr:col>
      <xdr:colOff>38100</xdr:colOff>
      <xdr:row>12</xdr:row>
      <xdr:rowOff>0</xdr:rowOff>
    </xdr:to>
    <xdr:sp macro="" textlink="">
      <xdr:nvSpPr>
        <xdr:cNvPr id="161504" name="Line 7"/>
        <xdr:cNvSpPr>
          <a:spLocks noChangeShapeType="1"/>
        </xdr:cNvSpPr>
      </xdr:nvSpPr>
      <xdr:spPr bwMode="auto">
        <a:xfrm flipV="1">
          <a:off x="3162300" y="2286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505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506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507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508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509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510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511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512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513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514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515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516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517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518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519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520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61521" name="Line 6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61522" name="Line 7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523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524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525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526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527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528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529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530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531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532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533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534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535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536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537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538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61539" name="Line 6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61540" name="Line 7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541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542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543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544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545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546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547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548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549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550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551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552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553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554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555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556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12</xdr:row>
      <xdr:rowOff>0</xdr:rowOff>
    </xdr:from>
    <xdr:to>
      <xdr:col>3</xdr:col>
      <xdr:colOff>38100</xdr:colOff>
      <xdr:row>12</xdr:row>
      <xdr:rowOff>0</xdr:rowOff>
    </xdr:to>
    <xdr:sp macro="" textlink="">
      <xdr:nvSpPr>
        <xdr:cNvPr id="161557" name="Line 6"/>
        <xdr:cNvSpPr>
          <a:spLocks noChangeShapeType="1"/>
        </xdr:cNvSpPr>
      </xdr:nvSpPr>
      <xdr:spPr bwMode="auto">
        <a:xfrm flipV="1">
          <a:off x="3162300" y="2286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12</xdr:row>
      <xdr:rowOff>0</xdr:rowOff>
    </xdr:from>
    <xdr:to>
      <xdr:col>3</xdr:col>
      <xdr:colOff>38100</xdr:colOff>
      <xdr:row>12</xdr:row>
      <xdr:rowOff>0</xdr:rowOff>
    </xdr:to>
    <xdr:sp macro="" textlink="">
      <xdr:nvSpPr>
        <xdr:cNvPr id="161558" name="Line 7"/>
        <xdr:cNvSpPr>
          <a:spLocks noChangeShapeType="1"/>
        </xdr:cNvSpPr>
      </xdr:nvSpPr>
      <xdr:spPr bwMode="auto">
        <a:xfrm flipV="1">
          <a:off x="3162300" y="2286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559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560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561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562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563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564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565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566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567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568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569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570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571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572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573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574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12</xdr:row>
      <xdr:rowOff>0</xdr:rowOff>
    </xdr:from>
    <xdr:to>
      <xdr:col>3</xdr:col>
      <xdr:colOff>38100</xdr:colOff>
      <xdr:row>12</xdr:row>
      <xdr:rowOff>0</xdr:rowOff>
    </xdr:to>
    <xdr:sp macro="" textlink="">
      <xdr:nvSpPr>
        <xdr:cNvPr id="161575" name="Line 6"/>
        <xdr:cNvSpPr>
          <a:spLocks noChangeShapeType="1"/>
        </xdr:cNvSpPr>
      </xdr:nvSpPr>
      <xdr:spPr bwMode="auto">
        <a:xfrm flipV="1">
          <a:off x="3162300" y="2286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12</xdr:row>
      <xdr:rowOff>0</xdr:rowOff>
    </xdr:from>
    <xdr:to>
      <xdr:col>3</xdr:col>
      <xdr:colOff>38100</xdr:colOff>
      <xdr:row>12</xdr:row>
      <xdr:rowOff>0</xdr:rowOff>
    </xdr:to>
    <xdr:sp macro="" textlink="">
      <xdr:nvSpPr>
        <xdr:cNvPr id="161576" name="Line 7"/>
        <xdr:cNvSpPr>
          <a:spLocks noChangeShapeType="1"/>
        </xdr:cNvSpPr>
      </xdr:nvSpPr>
      <xdr:spPr bwMode="auto">
        <a:xfrm flipV="1">
          <a:off x="3162300" y="2286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1577" name="Line 11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578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579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580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581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582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583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8</xdr:row>
      <xdr:rowOff>0</xdr:rowOff>
    </xdr:from>
    <xdr:to>
      <xdr:col>3</xdr:col>
      <xdr:colOff>38100</xdr:colOff>
      <xdr:row>8</xdr:row>
      <xdr:rowOff>0</xdr:rowOff>
    </xdr:to>
    <xdr:sp macro="" textlink="">
      <xdr:nvSpPr>
        <xdr:cNvPr id="161584" name="Line 6"/>
        <xdr:cNvSpPr>
          <a:spLocks noChangeShapeType="1"/>
        </xdr:cNvSpPr>
      </xdr:nvSpPr>
      <xdr:spPr bwMode="auto">
        <a:xfrm flipV="1">
          <a:off x="3162300" y="152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8</xdr:row>
      <xdr:rowOff>0</xdr:rowOff>
    </xdr:from>
    <xdr:to>
      <xdr:col>3</xdr:col>
      <xdr:colOff>38100</xdr:colOff>
      <xdr:row>8</xdr:row>
      <xdr:rowOff>0</xdr:rowOff>
    </xdr:to>
    <xdr:sp macro="" textlink="">
      <xdr:nvSpPr>
        <xdr:cNvPr id="161585" name="Line 7"/>
        <xdr:cNvSpPr>
          <a:spLocks noChangeShapeType="1"/>
        </xdr:cNvSpPr>
      </xdr:nvSpPr>
      <xdr:spPr bwMode="auto">
        <a:xfrm flipV="1">
          <a:off x="3162300" y="152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1586" name="Line 11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587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588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589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590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591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592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8</xdr:row>
      <xdr:rowOff>0</xdr:rowOff>
    </xdr:from>
    <xdr:to>
      <xdr:col>3</xdr:col>
      <xdr:colOff>38100</xdr:colOff>
      <xdr:row>8</xdr:row>
      <xdr:rowOff>0</xdr:rowOff>
    </xdr:to>
    <xdr:sp macro="" textlink="">
      <xdr:nvSpPr>
        <xdr:cNvPr id="161593" name="Line 6"/>
        <xdr:cNvSpPr>
          <a:spLocks noChangeShapeType="1"/>
        </xdr:cNvSpPr>
      </xdr:nvSpPr>
      <xdr:spPr bwMode="auto">
        <a:xfrm flipV="1">
          <a:off x="3162300" y="152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8</xdr:row>
      <xdr:rowOff>0</xdr:rowOff>
    </xdr:from>
    <xdr:to>
      <xdr:col>3</xdr:col>
      <xdr:colOff>38100</xdr:colOff>
      <xdr:row>8</xdr:row>
      <xdr:rowOff>0</xdr:rowOff>
    </xdr:to>
    <xdr:sp macro="" textlink="">
      <xdr:nvSpPr>
        <xdr:cNvPr id="161594" name="Line 7"/>
        <xdr:cNvSpPr>
          <a:spLocks noChangeShapeType="1"/>
        </xdr:cNvSpPr>
      </xdr:nvSpPr>
      <xdr:spPr bwMode="auto">
        <a:xfrm flipV="1">
          <a:off x="3162300" y="152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595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1596" name="Line 6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1597" name="Line 7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598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1599" name="Line 6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1600" name="Line 7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601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1602" name="Line 11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603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1604" name="Line 11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1605" name="Line 5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606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607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608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609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610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611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612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613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614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615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616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7</xdr:row>
      <xdr:rowOff>0</xdr:rowOff>
    </xdr:from>
    <xdr:to>
      <xdr:col>3</xdr:col>
      <xdr:colOff>38100</xdr:colOff>
      <xdr:row>7</xdr:row>
      <xdr:rowOff>0</xdr:rowOff>
    </xdr:to>
    <xdr:sp macro="" textlink="">
      <xdr:nvSpPr>
        <xdr:cNvPr id="161617" name="Line 6"/>
        <xdr:cNvSpPr>
          <a:spLocks noChangeShapeType="1"/>
        </xdr:cNvSpPr>
      </xdr:nvSpPr>
      <xdr:spPr bwMode="auto">
        <a:xfrm flipV="1">
          <a:off x="3162300" y="133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7</xdr:row>
      <xdr:rowOff>0</xdr:rowOff>
    </xdr:from>
    <xdr:to>
      <xdr:col>3</xdr:col>
      <xdr:colOff>38100</xdr:colOff>
      <xdr:row>7</xdr:row>
      <xdr:rowOff>0</xdr:rowOff>
    </xdr:to>
    <xdr:sp macro="" textlink="">
      <xdr:nvSpPr>
        <xdr:cNvPr id="161618" name="Line 7"/>
        <xdr:cNvSpPr>
          <a:spLocks noChangeShapeType="1"/>
        </xdr:cNvSpPr>
      </xdr:nvSpPr>
      <xdr:spPr bwMode="auto">
        <a:xfrm flipV="1">
          <a:off x="3162300" y="133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619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1620" name="Line 11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621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1622" name="Line 11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1623" name="Line 5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624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625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626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627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628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629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630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631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632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633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634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7</xdr:row>
      <xdr:rowOff>0</xdr:rowOff>
    </xdr:from>
    <xdr:to>
      <xdr:col>3</xdr:col>
      <xdr:colOff>38100</xdr:colOff>
      <xdr:row>7</xdr:row>
      <xdr:rowOff>0</xdr:rowOff>
    </xdr:to>
    <xdr:sp macro="" textlink="">
      <xdr:nvSpPr>
        <xdr:cNvPr id="161635" name="Line 6"/>
        <xdr:cNvSpPr>
          <a:spLocks noChangeShapeType="1"/>
        </xdr:cNvSpPr>
      </xdr:nvSpPr>
      <xdr:spPr bwMode="auto">
        <a:xfrm flipV="1">
          <a:off x="3162300" y="133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7</xdr:row>
      <xdr:rowOff>0</xdr:rowOff>
    </xdr:from>
    <xdr:to>
      <xdr:col>3</xdr:col>
      <xdr:colOff>38100</xdr:colOff>
      <xdr:row>7</xdr:row>
      <xdr:rowOff>0</xdr:rowOff>
    </xdr:to>
    <xdr:sp macro="" textlink="">
      <xdr:nvSpPr>
        <xdr:cNvPr id="161636" name="Line 7"/>
        <xdr:cNvSpPr>
          <a:spLocks noChangeShapeType="1"/>
        </xdr:cNvSpPr>
      </xdr:nvSpPr>
      <xdr:spPr bwMode="auto">
        <a:xfrm flipV="1">
          <a:off x="3162300" y="133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637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638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639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640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641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642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643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644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645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646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647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648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649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650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651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652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1653" name="Line 6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1654" name="Line 7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655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656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657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658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659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660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661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662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663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664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665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666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667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668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669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670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1671" name="Line 6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1672" name="Line 7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673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1674" name="Line 11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1675" name="Line 13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676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1677" name="Line 11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678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1679" name="Line 5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680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681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682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683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1684" name="Line 5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1685" name="Line 13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686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1687" name="Line 5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688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689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690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1691" name="Line 13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692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693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1694" name="Line 5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695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696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697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1698" name="Line 13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699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700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1701" name="Line 5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702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7</xdr:row>
      <xdr:rowOff>0</xdr:rowOff>
    </xdr:from>
    <xdr:to>
      <xdr:col>3</xdr:col>
      <xdr:colOff>38100</xdr:colOff>
      <xdr:row>7</xdr:row>
      <xdr:rowOff>0</xdr:rowOff>
    </xdr:to>
    <xdr:sp macro="" textlink="">
      <xdr:nvSpPr>
        <xdr:cNvPr id="161703" name="Line 6"/>
        <xdr:cNvSpPr>
          <a:spLocks noChangeShapeType="1"/>
        </xdr:cNvSpPr>
      </xdr:nvSpPr>
      <xdr:spPr bwMode="auto">
        <a:xfrm flipV="1">
          <a:off x="3162300" y="133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7</xdr:row>
      <xdr:rowOff>0</xdr:rowOff>
    </xdr:from>
    <xdr:to>
      <xdr:col>3</xdr:col>
      <xdr:colOff>38100</xdr:colOff>
      <xdr:row>7</xdr:row>
      <xdr:rowOff>0</xdr:rowOff>
    </xdr:to>
    <xdr:sp macro="" textlink="">
      <xdr:nvSpPr>
        <xdr:cNvPr id="161704" name="Line 7"/>
        <xdr:cNvSpPr>
          <a:spLocks noChangeShapeType="1"/>
        </xdr:cNvSpPr>
      </xdr:nvSpPr>
      <xdr:spPr bwMode="auto">
        <a:xfrm flipV="1">
          <a:off x="3162300" y="133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705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1706" name="Line 11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1707" name="Line 13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708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1709" name="Line 11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710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1711" name="Line 5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712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713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714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715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1716" name="Line 5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1717" name="Line 13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718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1719" name="Line 5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720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721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722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1723" name="Line 13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724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725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1726" name="Line 5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727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728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729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1730" name="Line 13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731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732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1733" name="Line 5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734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7</xdr:row>
      <xdr:rowOff>0</xdr:rowOff>
    </xdr:from>
    <xdr:to>
      <xdr:col>3</xdr:col>
      <xdr:colOff>38100</xdr:colOff>
      <xdr:row>7</xdr:row>
      <xdr:rowOff>0</xdr:rowOff>
    </xdr:to>
    <xdr:sp macro="" textlink="">
      <xdr:nvSpPr>
        <xdr:cNvPr id="161735" name="Line 6"/>
        <xdr:cNvSpPr>
          <a:spLocks noChangeShapeType="1"/>
        </xdr:cNvSpPr>
      </xdr:nvSpPr>
      <xdr:spPr bwMode="auto">
        <a:xfrm flipV="1">
          <a:off x="3162300" y="133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7</xdr:row>
      <xdr:rowOff>0</xdr:rowOff>
    </xdr:from>
    <xdr:to>
      <xdr:col>3</xdr:col>
      <xdr:colOff>38100</xdr:colOff>
      <xdr:row>7</xdr:row>
      <xdr:rowOff>0</xdr:rowOff>
    </xdr:to>
    <xdr:sp macro="" textlink="">
      <xdr:nvSpPr>
        <xdr:cNvPr id="161736" name="Line 7"/>
        <xdr:cNvSpPr>
          <a:spLocks noChangeShapeType="1"/>
        </xdr:cNvSpPr>
      </xdr:nvSpPr>
      <xdr:spPr bwMode="auto">
        <a:xfrm flipV="1">
          <a:off x="3162300" y="133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737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738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739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740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741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742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743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744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745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746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747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748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749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750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751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752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1753" name="Line 6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1754" name="Line 7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755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756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757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758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759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760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761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762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763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764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765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766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767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768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769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770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1771" name="Line 6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1772" name="Line 7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1773" name="Line 11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1774" name="Line 11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1775" name="Line 5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776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1777" name="Line 5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778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779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6</xdr:row>
      <xdr:rowOff>0</xdr:rowOff>
    </xdr:from>
    <xdr:to>
      <xdr:col>3</xdr:col>
      <xdr:colOff>38100</xdr:colOff>
      <xdr:row>6</xdr:row>
      <xdr:rowOff>0</xdr:rowOff>
    </xdr:to>
    <xdr:sp macro="" textlink="">
      <xdr:nvSpPr>
        <xdr:cNvPr id="161780" name="Line 6"/>
        <xdr:cNvSpPr>
          <a:spLocks noChangeShapeType="1"/>
        </xdr:cNvSpPr>
      </xdr:nvSpPr>
      <xdr:spPr bwMode="auto">
        <a:xfrm flipV="1">
          <a:off x="3162300" y="114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6</xdr:row>
      <xdr:rowOff>0</xdr:rowOff>
    </xdr:from>
    <xdr:to>
      <xdr:col>3</xdr:col>
      <xdr:colOff>38100</xdr:colOff>
      <xdr:row>6</xdr:row>
      <xdr:rowOff>0</xdr:rowOff>
    </xdr:to>
    <xdr:sp macro="" textlink="">
      <xdr:nvSpPr>
        <xdr:cNvPr id="161781" name="Line 7"/>
        <xdr:cNvSpPr>
          <a:spLocks noChangeShapeType="1"/>
        </xdr:cNvSpPr>
      </xdr:nvSpPr>
      <xdr:spPr bwMode="auto">
        <a:xfrm flipV="1">
          <a:off x="3162300" y="114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1782" name="Line 11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1783" name="Line 11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1784" name="Line 5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785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1786" name="Line 5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787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788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6</xdr:row>
      <xdr:rowOff>0</xdr:rowOff>
    </xdr:from>
    <xdr:to>
      <xdr:col>3</xdr:col>
      <xdr:colOff>38100</xdr:colOff>
      <xdr:row>6</xdr:row>
      <xdr:rowOff>0</xdr:rowOff>
    </xdr:to>
    <xdr:sp macro="" textlink="">
      <xdr:nvSpPr>
        <xdr:cNvPr id="161789" name="Line 6"/>
        <xdr:cNvSpPr>
          <a:spLocks noChangeShapeType="1"/>
        </xdr:cNvSpPr>
      </xdr:nvSpPr>
      <xdr:spPr bwMode="auto">
        <a:xfrm flipV="1">
          <a:off x="3162300" y="114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6</xdr:row>
      <xdr:rowOff>0</xdr:rowOff>
    </xdr:from>
    <xdr:to>
      <xdr:col>3</xdr:col>
      <xdr:colOff>38100</xdr:colOff>
      <xdr:row>6</xdr:row>
      <xdr:rowOff>0</xdr:rowOff>
    </xdr:to>
    <xdr:sp macro="" textlink="">
      <xdr:nvSpPr>
        <xdr:cNvPr id="161790" name="Line 7"/>
        <xdr:cNvSpPr>
          <a:spLocks noChangeShapeType="1"/>
        </xdr:cNvSpPr>
      </xdr:nvSpPr>
      <xdr:spPr bwMode="auto">
        <a:xfrm flipV="1">
          <a:off x="3162300" y="114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791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61792" name="Line 6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61793" name="Line 7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794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61795" name="Line 6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61796" name="Line 7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797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798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799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800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801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802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803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804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805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806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807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808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809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810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811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812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1813" name="Line 6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1814" name="Line 7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815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816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817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818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819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820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821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822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823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824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825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826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827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828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829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830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1831" name="Line 6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1832" name="Line 7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1833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834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1835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836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837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838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839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1840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841" name="Line 11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1842" name="Line 11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1843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1844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845" name="Line 11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1846" name="Line 11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1847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1848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1849" name="Line 6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1850" name="Line 7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1851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852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1853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854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855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856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857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1858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859" name="Line 11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1860" name="Line 11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1861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1862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863" name="Line 11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1864" name="Line 11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1865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1866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1867" name="Line 6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1868" name="Line 7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869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870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871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872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873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874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875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876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877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878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879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880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881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882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883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884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1885" name="Line 6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1886" name="Line 7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887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888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889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890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891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892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893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894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895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896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897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898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899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900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901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902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1903" name="Line 6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1904" name="Line 7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905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906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907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908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909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910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911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912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913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914" name="Line 11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915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916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917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918" name="Line 11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919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920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1921" name="Line 6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1922" name="Line 7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923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924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925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926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927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928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929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930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931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932" name="Line 11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933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934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935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936" name="Line 11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937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938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1939" name="Line 6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1940" name="Line 7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941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942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943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944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945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946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947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61948" name="Line 6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61949" name="Line 7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950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951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952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953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954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955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956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61957" name="Line 6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61958" name="Line 7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959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12</xdr:row>
      <xdr:rowOff>0</xdr:rowOff>
    </xdr:from>
    <xdr:to>
      <xdr:col>3</xdr:col>
      <xdr:colOff>38100</xdr:colOff>
      <xdr:row>12</xdr:row>
      <xdr:rowOff>0</xdr:rowOff>
    </xdr:to>
    <xdr:sp macro="" textlink="">
      <xdr:nvSpPr>
        <xdr:cNvPr id="161960" name="Line 6"/>
        <xdr:cNvSpPr>
          <a:spLocks noChangeShapeType="1"/>
        </xdr:cNvSpPr>
      </xdr:nvSpPr>
      <xdr:spPr bwMode="auto">
        <a:xfrm flipV="1">
          <a:off x="3162300" y="2286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12</xdr:row>
      <xdr:rowOff>0</xdr:rowOff>
    </xdr:from>
    <xdr:to>
      <xdr:col>3</xdr:col>
      <xdr:colOff>38100</xdr:colOff>
      <xdr:row>12</xdr:row>
      <xdr:rowOff>0</xdr:rowOff>
    </xdr:to>
    <xdr:sp macro="" textlink="">
      <xdr:nvSpPr>
        <xdr:cNvPr id="161961" name="Line 7"/>
        <xdr:cNvSpPr>
          <a:spLocks noChangeShapeType="1"/>
        </xdr:cNvSpPr>
      </xdr:nvSpPr>
      <xdr:spPr bwMode="auto">
        <a:xfrm flipV="1">
          <a:off x="3162300" y="2286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962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12</xdr:row>
      <xdr:rowOff>0</xdr:rowOff>
    </xdr:from>
    <xdr:to>
      <xdr:col>3</xdr:col>
      <xdr:colOff>38100</xdr:colOff>
      <xdr:row>12</xdr:row>
      <xdr:rowOff>0</xdr:rowOff>
    </xdr:to>
    <xdr:sp macro="" textlink="">
      <xdr:nvSpPr>
        <xdr:cNvPr id="161963" name="Line 6"/>
        <xdr:cNvSpPr>
          <a:spLocks noChangeShapeType="1"/>
        </xdr:cNvSpPr>
      </xdr:nvSpPr>
      <xdr:spPr bwMode="auto">
        <a:xfrm flipV="1">
          <a:off x="3162300" y="2286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12</xdr:row>
      <xdr:rowOff>0</xdr:rowOff>
    </xdr:from>
    <xdr:to>
      <xdr:col>3</xdr:col>
      <xdr:colOff>38100</xdr:colOff>
      <xdr:row>12</xdr:row>
      <xdr:rowOff>0</xdr:rowOff>
    </xdr:to>
    <xdr:sp macro="" textlink="">
      <xdr:nvSpPr>
        <xdr:cNvPr id="161964" name="Line 7"/>
        <xdr:cNvSpPr>
          <a:spLocks noChangeShapeType="1"/>
        </xdr:cNvSpPr>
      </xdr:nvSpPr>
      <xdr:spPr bwMode="auto">
        <a:xfrm flipV="1">
          <a:off x="3162300" y="2286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/>
  <dimension ref="A1:G31"/>
  <sheetViews>
    <sheetView tabSelected="1" view="pageBreakPreview" zoomScale="145" zoomScaleNormal="115" zoomScaleSheetLayoutView="145" workbookViewId="0">
      <selection activeCell="B16" sqref="B16"/>
    </sheetView>
  </sheetViews>
  <sheetFormatPr defaultRowHeight="20.100000000000001" customHeight="1" x14ac:dyDescent="0.25"/>
  <cols>
    <col min="1" max="1" width="11.25" style="3" customWidth="1"/>
    <col min="2" max="3" width="12.625" style="3" bestFit="1" customWidth="1"/>
    <col min="4" max="6" width="12.625" style="3" customWidth="1"/>
    <col min="7" max="16384" width="9" style="3"/>
  </cols>
  <sheetData>
    <row r="1" spans="1:6" s="2" customFormat="1" ht="20.45" customHeight="1" x14ac:dyDescent="0.3">
      <c r="A1" s="148" t="s">
        <v>95</v>
      </c>
      <c r="B1" s="1"/>
      <c r="C1" s="1"/>
      <c r="D1" s="1"/>
      <c r="E1" s="1"/>
      <c r="F1" s="1"/>
    </row>
    <row r="2" spans="1:6" s="2" customFormat="1" ht="23.85" customHeight="1" x14ac:dyDescent="0.3">
      <c r="A2" s="245" t="s">
        <v>129</v>
      </c>
      <c r="B2" s="245"/>
      <c r="C2" s="245"/>
      <c r="D2" s="245"/>
      <c r="E2" s="245"/>
      <c r="F2" s="245"/>
    </row>
    <row r="3" spans="1:6" ht="10.15" customHeight="1" x14ac:dyDescent="0.25">
      <c r="A3" s="87"/>
      <c r="B3" s="87"/>
      <c r="C3" s="87"/>
      <c r="D3" s="87"/>
      <c r="E3" s="87"/>
      <c r="F3" s="87"/>
    </row>
    <row r="4" spans="1:6" ht="42.2" customHeight="1" x14ac:dyDescent="0.25">
      <c r="A4" s="247" t="s">
        <v>87</v>
      </c>
      <c r="B4" s="153" t="s">
        <v>91</v>
      </c>
      <c r="C4" s="246" t="s">
        <v>92</v>
      </c>
      <c r="D4" s="246"/>
      <c r="E4" s="246" t="s">
        <v>93</v>
      </c>
      <c r="F4" s="246"/>
    </row>
    <row r="5" spans="1:6" ht="20.100000000000001" customHeight="1" x14ac:dyDescent="0.25">
      <c r="A5" s="248"/>
      <c r="B5" s="154" t="s">
        <v>103</v>
      </c>
      <c r="C5" s="154" t="s">
        <v>103</v>
      </c>
      <c r="D5" s="154" t="s">
        <v>104</v>
      </c>
      <c r="E5" s="154" t="s">
        <v>103</v>
      </c>
      <c r="F5" s="154" t="s">
        <v>104</v>
      </c>
    </row>
    <row r="6" spans="1:6" ht="20.100000000000001" customHeight="1" x14ac:dyDescent="0.25">
      <c r="A6" s="155">
        <v>100</v>
      </c>
      <c r="B6" s="158">
        <v>67620</v>
      </c>
      <c r="C6" s="158">
        <v>48315</v>
      </c>
      <c r="D6" s="159">
        <f t="shared" ref="D6:D15" si="0">C6/B6</f>
        <v>0.71450754214729373</v>
      </c>
      <c r="E6" s="158">
        <v>6480</v>
      </c>
      <c r="F6" s="159">
        <f t="shared" ref="F6:F15" si="1">E6/B6</f>
        <v>9.5829636202307014E-2</v>
      </c>
    </row>
    <row r="7" spans="1:6" ht="20.100000000000001" customHeight="1" x14ac:dyDescent="0.25">
      <c r="A7" s="155">
        <v>101</v>
      </c>
      <c r="B7" s="158">
        <v>74357</v>
      </c>
      <c r="C7" s="158">
        <v>61918</v>
      </c>
      <c r="D7" s="159">
        <f t="shared" si="0"/>
        <v>0.83271245477897171</v>
      </c>
      <c r="E7" s="158">
        <v>8724</v>
      </c>
      <c r="F7" s="159">
        <f t="shared" si="1"/>
        <v>0.11732587382492569</v>
      </c>
    </row>
    <row r="8" spans="1:6" ht="20.100000000000001" customHeight="1" x14ac:dyDescent="0.25">
      <c r="A8" s="155">
        <v>102</v>
      </c>
      <c r="B8" s="158">
        <v>74031</v>
      </c>
      <c r="C8" s="158">
        <v>60557</v>
      </c>
      <c r="D8" s="159">
        <f t="shared" si="0"/>
        <v>0.81799516418797535</v>
      </c>
      <c r="E8" s="158">
        <v>8581</v>
      </c>
      <c r="F8" s="159">
        <f t="shared" si="1"/>
        <v>0.11591090218962327</v>
      </c>
    </row>
    <row r="9" spans="1:6" ht="20.100000000000001" customHeight="1" x14ac:dyDescent="0.25">
      <c r="A9" s="155">
        <v>103</v>
      </c>
      <c r="B9" s="160">
        <v>75933</v>
      </c>
      <c r="C9" s="160">
        <v>66257</v>
      </c>
      <c r="D9" s="159">
        <f t="shared" si="0"/>
        <v>0.87257187257187252</v>
      </c>
      <c r="E9" s="160">
        <v>7641</v>
      </c>
      <c r="F9" s="159">
        <f t="shared" si="1"/>
        <v>0.10062818537394809</v>
      </c>
    </row>
    <row r="10" spans="1:6" ht="20.100000000000001" customHeight="1" x14ac:dyDescent="0.25">
      <c r="A10" s="155">
        <v>104</v>
      </c>
      <c r="B10" s="160">
        <v>78523</v>
      </c>
      <c r="C10" s="160">
        <v>62993</v>
      </c>
      <c r="D10" s="159">
        <f t="shared" si="0"/>
        <v>0.80222355233498466</v>
      </c>
      <c r="E10" s="160">
        <v>7692</v>
      </c>
      <c r="F10" s="159">
        <f t="shared" si="1"/>
        <v>9.7958559912382365E-2</v>
      </c>
    </row>
    <row r="11" spans="1:6" ht="20.100000000000001" customHeight="1" x14ac:dyDescent="0.25">
      <c r="A11" s="155">
        <v>105</v>
      </c>
      <c r="B11" s="160">
        <v>79300</v>
      </c>
      <c r="C11" s="160">
        <v>68177</v>
      </c>
      <c r="D11" s="159">
        <f t="shared" si="0"/>
        <v>0.859735182849937</v>
      </c>
      <c r="E11" s="160">
        <v>8956</v>
      </c>
      <c r="F11" s="159">
        <f t="shared" si="1"/>
        <v>0.11293820933165195</v>
      </c>
    </row>
    <row r="12" spans="1:6" ht="20.100000000000001" customHeight="1" x14ac:dyDescent="0.25">
      <c r="A12" s="155">
        <v>106</v>
      </c>
      <c r="B12" s="160">
        <v>83802</v>
      </c>
      <c r="C12" s="160">
        <v>74226</v>
      </c>
      <c r="D12" s="159">
        <f t="shared" si="0"/>
        <v>0.88573065081978952</v>
      </c>
      <c r="E12" s="160">
        <v>8903</v>
      </c>
      <c r="F12" s="159">
        <f t="shared" si="1"/>
        <v>0.10623851459392378</v>
      </c>
    </row>
    <row r="13" spans="1:6" ht="20.100000000000001" customHeight="1" x14ac:dyDescent="0.25">
      <c r="A13" s="155">
        <v>107</v>
      </c>
      <c r="B13" s="160">
        <v>84816</v>
      </c>
      <c r="C13" s="160">
        <v>71809</v>
      </c>
      <c r="D13" s="159">
        <f t="shared" si="0"/>
        <v>0.84664450103754008</v>
      </c>
      <c r="E13" s="160">
        <v>8464</v>
      </c>
      <c r="F13" s="159">
        <f t="shared" si="1"/>
        <v>9.9792491982644782E-2</v>
      </c>
    </row>
    <row r="14" spans="1:6" ht="20.100000000000001" customHeight="1" x14ac:dyDescent="0.25">
      <c r="A14" s="155">
        <v>108</v>
      </c>
      <c r="B14" s="160">
        <v>86794</v>
      </c>
      <c r="C14" s="160">
        <v>70785</v>
      </c>
      <c r="D14" s="159">
        <f t="shared" si="0"/>
        <v>0.81555176625112336</v>
      </c>
      <c r="E14" s="160">
        <v>8187</v>
      </c>
      <c r="F14" s="159">
        <f t="shared" si="1"/>
        <v>9.4326796783187783E-2</v>
      </c>
    </row>
    <row r="15" spans="1:6" ht="20.100000000000001" customHeight="1" x14ac:dyDescent="0.25">
      <c r="A15" s="155">
        <v>109</v>
      </c>
      <c r="B15" s="160">
        <v>94089</v>
      </c>
      <c r="C15" s="160">
        <v>78849</v>
      </c>
      <c r="D15" s="159">
        <f t="shared" si="0"/>
        <v>0.83802569907215507</v>
      </c>
      <c r="E15" s="160">
        <v>9013</v>
      </c>
      <c r="F15" s="159">
        <f t="shared" si="1"/>
        <v>9.57922817757655E-2</v>
      </c>
    </row>
    <row r="16" spans="1:6" ht="11.65" customHeight="1" x14ac:dyDescent="0.25">
      <c r="A16" s="115"/>
      <c r="B16" s="146"/>
      <c r="C16" s="146"/>
      <c r="D16" s="146"/>
      <c r="E16" s="146"/>
      <c r="F16" s="4"/>
    </row>
    <row r="17" spans="1:7" ht="14.25" customHeight="1" x14ac:dyDescent="0.25">
      <c r="A17" s="113" t="s">
        <v>94</v>
      </c>
      <c r="B17" s="114" t="s">
        <v>35</v>
      </c>
      <c r="C17" s="6"/>
      <c r="D17" s="6"/>
      <c r="E17" s="7"/>
      <c r="F17" s="7"/>
      <c r="G17" s="7"/>
    </row>
    <row r="18" spans="1:7" ht="14.25" customHeight="1" x14ac:dyDescent="0.25">
      <c r="A18" s="112" t="s">
        <v>33</v>
      </c>
      <c r="B18" s="114" t="s">
        <v>100</v>
      </c>
      <c r="C18" s="6"/>
      <c r="D18" s="6"/>
      <c r="E18" s="7"/>
      <c r="F18" s="7"/>
      <c r="G18" s="7"/>
    </row>
    <row r="19" spans="1:7" ht="20.100000000000001" customHeight="1" x14ac:dyDescent="0.25">
      <c r="A19" s="8"/>
      <c r="B19" s="9"/>
      <c r="C19" s="9"/>
      <c r="D19" s="9"/>
      <c r="E19" s="9"/>
    </row>
    <row r="20" spans="1:7" ht="20.100000000000001" customHeight="1" x14ac:dyDescent="0.25">
      <c r="A20" s="8"/>
      <c r="B20" s="9"/>
      <c r="C20" s="9"/>
      <c r="D20" s="9"/>
      <c r="E20" s="9"/>
    </row>
    <row r="21" spans="1:7" ht="20.100000000000001" customHeight="1" x14ac:dyDescent="0.25">
      <c r="A21" s="8"/>
      <c r="B21" s="9"/>
      <c r="C21" s="9"/>
      <c r="D21" s="9"/>
      <c r="E21" s="9"/>
    </row>
    <row r="22" spans="1:7" ht="20.100000000000001" customHeight="1" x14ac:dyDescent="0.25">
      <c r="A22" s="8"/>
      <c r="B22" s="9"/>
      <c r="C22" s="9"/>
      <c r="D22" s="9"/>
      <c r="E22" s="9"/>
    </row>
    <row r="23" spans="1:7" ht="20.100000000000001" customHeight="1" x14ac:dyDescent="0.25">
      <c r="A23" s="8"/>
      <c r="B23" s="9"/>
      <c r="C23" s="9"/>
      <c r="D23" s="9"/>
      <c r="E23" s="9"/>
    </row>
    <row r="24" spans="1:7" ht="20.100000000000001" customHeight="1" x14ac:dyDescent="0.25">
      <c r="A24" s="8"/>
      <c r="B24" s="9"/>
      <c r="C24" s="9"/>
      <c r="D24" s="9"/>
      <c r="E24" s="9"/>
    </row>
    <row r="25" spans="1:7" ht="20.100000000000001" customHeight="1" x14ac:dyDescent="0.25">
      <c r="A25" s="8"/>
      <c r="B25" s="9"/>
      <c r="C25" s="9"/>
      <c r="D25" s="9"/>
      <c r="E25" s="9"/>
    </row>
    <row r="26" spans="1:7" ht="20.100000000000001" customHeight="1" x14ac:dyDescent="0.25">
      <c r="A26" s="8"/>
      <c r="B26" s="10"/>
      <c r="C26" s="10"/>
      <c r="D26" s="10"/>
      <c r="E26" s="10"/>
    </row>
    <row r="27" spans="1:7" ht="20.100000000000001" customHeight="1" x14ac:dyDescent="0.25">
      <c r="A27" s="8"/>
      <c r="B27" s="9"/>
      <c r="C27" s="9"/>
      <c r="D27" s="9"/>
      <c r="E27" s="9"/>
    </row>
    <row r="28" spans="1:7" ht="20.100000000000001" customHeight="1" x14ac:dyDescent="0.25">
      <c r="A28" s="8"/>
      <c r="B28" s="11"/>
      <c r="C28" s="9"/>
      <c r="D28" s="9"/>
      <c r="E28" s="9"/>
    </row>
    <row r="29" spans="1:7" ht="20.100000000000001" customHeight="1" x14ac:dyDescent="0.25">
      <c r="A29" s="88"/>
      <c r="B29" s="11"/>
      <c r="C29" s="11"/>
      <c r="D29" s="11"/>
      <c r="E29" s="11"/>
    </row>
    <row r="30" spans="1:7" ht="20.100000000000001" customHeight="1" x14ac:dyDescent="0.25">
      <c r="A30" s="12"/>
      <c r="B30" s="12"/>
      <c r="C30" s="12"/>
      <c r="D30" s="12"/>
    </row>
    <row r="31" spans="1:7" ht="20.100000000000001" customHeight="1" x14ac:dyDescent="0.25">
      <c r="A31" s="12"/>
      <c r="B31" s="12"/>
      <c r="C31" s="12"/>
      <c r="D31" s="12"/>
    </row>
  </sheetData>
  <mergeCells count="4">
    <mergeCell ref="A2:F2"/>
    <mergeCell ref="C4:D4"/>
    <mergeCell ref="E4:F4"/>
    <mergeCell ref="A4:A5"/>
  </mergeCells>
  <phoneticPr fontId="3" type="noConversion"/>
  <printOptions horizontalCentered="1"/>
  <pageMargins left="0.74803149606299213" right="0.74803149606299213" top="0.78740157480314965" bottom="0.78740157480314965" header="0.51181102362204722" footer="0.51181102362204722"/>
  <pageSetup paperSize="9" scale="110" orientation="portrait" r:id="rId1"/>
  <headerFooter scaleWithDoc="0"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4"/>
  <sheetViews>
    <sheetView view="pageBreakPreview" zoomScale="115" zoomScaleNormal="80" zoomScaleSheetLayoutView="115" workbookViewId="0">
      <selection activeCell="G12" sqref="G12"/>
    </sheetView>
  </sheetViews>
  <sheetFormatPr defaultColWidth="12.625" defaultRowHeight="25.15" customHeight="1" x14ac:dyDescent="0.25"/>
  <cols>
    <col min="1" max="1" width="14.375" style="3" customWidth="1"/>
    <col min="2" max="5" width="14.625" style="3" customWidth="1"/>
    <col min="6" max="16384" width="12.625" style="3"/>
  </cols>
  <sheetData>
    <row r="1" spans="1:5" ht="25.15" customHeight="1" x14ac:dyDescent="0.3">
      <c r="A1" s="83" t="s">
        <v>23</v>
      </c>
      <c r="B1" s="84"/>
      <c r="C1" s="84"/>
      <c r="D1" s="84"/>
      <c r="E1" s="84"/>
    </row>
    <row r="2" spans="1:5" ht="10.15" customHeight="1" x14ac:dyDescent="0.25"/>
    <row r="3" spans="1:5" ht="25.15" customHeight="1" x14ac:dyDescent="0.25">
      <c r="A3" s="290" t="s">
        <v>24</v>
      </c>
      <c r="B3" s="292" t="s">
        <v>16</v>
      </c>
      <c r="C3" s="292"/>
      <c r="D3" s="293" t="s">
        <v>17</v>
      </c>
      <c r="E3" s="294"/>
    </row>
    <row r="4" spans="1:5" ht="25.15" customHeight="1" x14ac:dyDescent="0.25">
      <c r="A4" s="291"/>
      <c r="B4" s="229" t="s">
        <v>25</v>
      </c>
      <c r="C4" s="229" t="s">
        <v>18</v>
      </c>
      <c r="D4" s="228" t="s">
        <v>19</v>
      </c>
      <c r="E4" s="85" t="s">
        <v>26</v>
      </c>
    </row>
    <row r="5" spans="1:5" ht="25.15" customHeight="1" x14ac:dyDescent="0.25">
      <c r="A5" s="86">
        <v>100</v>
      </c>
      <c r="B5" s="230">
        <v>64</v>
      </c>
      <c r="C5" s="231">
        <v>21</v>
      </c>
      <c r="D5" s="107">
        <v>70</v>
      </c>
      <c r="E5" s="107">
        <v>56</v>
      </c>
    </row>
    <row r="6" spans="1:5" ht="25.15" customHeight="1" x14ac:dyDescent="0.25">
      <c r="A6" s="86">
        <v>101</v>
      </c>
      <c r="B6" s="230">
        <v>37</v>
      </c>
      <c r="C6" s="231">
        <v>42</v>
      </c>
      <c r="D6" s="107">
        <v>71</v>
      </c>
      <c r="E6" s="107">
        <v>39</v>
      </c>
    </row>
    <row r="7" spans="1:5" ht="25.15" customHeight="1" x14ac:dyDescent="0.25">
      <c r="A7" s="86">
        <v>102</v>
      </c>
      <c r="B7" s="230">
        <v>41</v>
      </c>
      <c r="C7" s="231">
        <v>30</v>
      </c>
      <c r="D7" s="107">
        <v>64</v>
      </c>
      <c r="E7" s="107">
        <v>54</v>
      </c>
    </row>
    <row r="8" spans="1:5" ht="25.15" customHeight="1" x14ac:dyDescent="0.25">
      <c r="A8" s="86">
        <v>103</v>
      </c>
      <c r="B8" s="232">
        <v>31</v>
      </c>
      <c r="C8" s="233">
        <v>37</v>
      </c>
      <c r="D8" s="106">
        <v>72</v>
      </c>
      <c r="E8" s="106">
        <v>48</v>
      </c>
    </row>
    <row r="9" spans="1:5" ht="25.15" customHeight="1" x14ac:dyDescent="0.25">
      <c r="A9" s="86">
        <v>104</v>
      </c>
      <c r="B9" s="232">
        <v>43</v>
      </c>
      <c r="C9" s="233">
        <v>31</v>
      </c>
      <c r="D9" s="106">
        <v>58</v>
      </c>
      <c r="E9" s="106">
        <v>56</v>
      </c>
    </row>
    <row r="10" spans="1:5" ht="25.15" customHeight="1" x14ac:dyDescent="0.25">
      <c r="A10" s="86">
        <v>105</v>
      </c>
      <c r="B10" s="232">
        <v>27</v>
      </c>
      <c r="C10" s="233">
        <v>26</v>
      </c>
      <c r="D10" s="106">
        <v>47</v>
      </c>
      <c r="E10" s="106">
        <v>52</v>
      </c>
    </row>
    <row r="11" spans="1:5" ht="25.15" customHeight="1" x14ac:dyDescent="0.25">
      <c r="A11" s="86">
        <v>106</v>
      </c>
      <c r="B11" s="232">
        <v>41</v>
      </c>
      <c r="C11" s="233">
        <v>30</v>
      </c>
      <c r="D11" s="106">
        <v>61</v>
      </c>
      <c r="E11" s="106">
        <v>36</v>
      </c>
    </row>
    <row r="12" spans="1:5" ht="25.15" customHeight="1" x14ac:dyDescent="0.25">
      <c r="A12" s="86">
        <v>107</v>
      </c>
      <c r="B12" s="232">
        <v>46</v>
      </c>
      <c r="C12" s="233">
        <v>29</v>
      </c>
      <c r="D12" s="106">
        <v>49</v>
      </c>
      <c r="E12" s="106">
        <v>39</v>
      </c>
    </row>
    <row r="13" spans="1:5" ht="25.15" customHeight="1" x14ac:dyDescent="0.25">
      <c r="A13" s="86">
        <v>108</v>
      </c>
      <c r="B13" s="230">
        <v>40</v>
      </c>
      <c r="C13" s="231">
        <v>44</v>
      </c>
      <c r="D13" s="107">
        <v>53</v>
      </c>
      <c r="E13" s="107">
        <v>37</v>
      </c>
    </row>
    <row r="14" spans="1:5" ht="25.15" customHeight="1" x14ac:dyDescent="0.25">
      <c r="A14" s="135">
        <v>109</v>
      </c>
      <c r="B14" s="234">
        <v>47</v>
      </c>
      <c r="C14" s="235">
        <v>34</v>
      </c>
      <c r="D14" s="197">
        <v>46</v>
      </c>
      <c r="E14" s="197">
        <v>39</v>
      </c>
    </row>
  </sheetData>
  <mergeCells count="3">
    <mergeCell ref="A3:A4"/>
    <mergeCell ref="B3:C3"/>
    <mergeCell ref="D3:E3"/>
  </mergeCells>
  <phoneticPr fontId="3" type="noConversion"/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"/>
  <dimension ref="A1:L34"/>
  <sheetViews>
    <sheetView view="pageBreakPreview" zoomScale="110" zoomScaleNormal="85" zoomScaleSheetLayoutView="110" workbookViewId="0">
      <selection activeCell="B16" sqref="B16"/>
    </sheetView>
  </sheetViews>
  <sheetFormatPr defaultColWidth="6.625" defaultRowHeight="20.100000000000001" customHeight="1" x14ac:dyDescent="0.2"/>
  <cols>
    <col min="1" max="1" width="10.625" style="20" customWidth="1"/>
    <col min="2" max="3" width="14.125" style="20" customWidth="1"/>
    <col min="4" max="4" width="12.75" style="20" customWidth="1"/>
    <col min="5" max="5" width="11.25" style="20" customWidth="1"/>
    <col min="6" max="6" width="9.75" style="20" customWidth="1"/>
    <col min="7" max="9" width="7.875" style="20" bestFit="1" customWidth="1"/>
    <col min="10" max="10" width="9.625" style="20" customWidth="1"/>
    <col min="11" max="11" width="7.875" style="20" customWidth="1"/>
    <col min="12" max="13" width="8" style="20" customWidth="1"/>
    <col min="14" max="14" width="7.125" style="20" bestFit="1" customWidth="1"/>
    <col min="15" max="16" width="7.875" style="20" bestFit="1" customWidth="1"/>
    <col min="17" max="16384" width="6.625" style="20"/>
  </cols>
  <sheetData>
    <row r="1" spans="1:12" s="16" customFormat="1" ht="20.100000000000001" customHeight="1" x14ac:dyDescent="0.3">
      <c r="A1" s="13" t="s">
        <v>1</v>
      </c>
      <c r="B1" s="14"/>
      <c r="C1" s="15"/>
      <c r="E1" s="17"/>
      <c r="F1" s="17"/>
      <c r="G1" s="18"/>
      <c r="H1" s="18"/>
      <c r="I1" s="18"/>
      <c r="J1" s="18"/>
      <c r="K1" s="18"/>
    </row>
    <row r="2" spans="1:12" ht="20.100000000000001" customHeight="1" x14ac:dyDescent="0.3">
      <c r="A2" s="19" t="s">
        <v>86</v>
      </c>
      <c r="D2" s="15"/>
      <c r="E2" s="17"/>
      <c r="F2" s="17"/>
      <c r="G2" s="21"/>
      <c r="H2" s="21"/>
      <c r="I2" s="21"/>
      <c r="J2" s="21"/>
      <c r="K2" s="21"/>
      <c r="L2" s="22"/>
    </row>
    <row r="3" spans="1:12" ht="8.4499999999999993" customHeight="1" x14ac:dyDescent="0.25">
      <c r="A3" s="17"/>
      <c r="B3" s="17"/>
      <c r="C3" s="17"/>
      <c r="D3" s="17"/>
      <c r="E3" s="17"/>
      <c r="F3" s="17"/>
      <c r="G3" s="21"/>
      <c r="H3" s="21"/>
      <c r="I3" s="21"/>
      <c r="J3" s="21"/>
      <c r="K3" s="21"/>
      <c r="L3" s="22"/>
    </row>
    <row r="4" spans="1:12" ht="20.45" customHeight="1" x14ac:dyDescent="0.2">
      <c r="A4" s="255" t="s">
        <v>87</v>
      </c>
      <c r="B4" s="253" t="s">
        <v>29</v>
      </c>
      <c r="C4" s="254"/>
      <c r="D4" s="257" t="s">
        <v>2</v>
      </c>
      <c r="E4" s="257" t="s">
        <v>3</v>
      </c>
      <c r="F4" s="251" t="s">
        <v>88</v>
      </c>
      <c r="G4" s="7"/>
      <c r="H4" s="7"/>
      <c r="I4" s="7"/>
      <c r="J4" s="7"/>
      <c r="K4" s="24"/>
    </row>
    <row r="5" spans="1:12" ht="26.45" customHeight="1" x14ac:dyDescent="0.2">
      <c r="A5" s="256"/>
      <c r="B5" s="25" t="s">
        <v>89</v>
      </c>
      <c r="C5" s="25" t="s">
        <v>90</v>
      </c>
      <c r="D5" s="258"/>
      <c r="E5" s="258"/>
      <c r="F5" s="252"/>
      <c r="G5" s="7"/>
      <c r="H5" s="7"/>
      <c r="I5" s="7"/>
      <c r="J5" s="7"/>
      <c r="K5" s="24"/>
    </row>
    <row r="6" spans="1:12" ht="20.100000000000001" customHeight="1" x14ac:dyDescent="0.25">
      <c r="A6" s="26">
        <v>100</v>
      </c>
      <c r="B6" s="27">
        <v>67620</v>
      </c>
      <c r="C6" s="27">
        <v>85958</v>
      </c>
      <c r="D6" s="27">
        <v>881</v>
      </c>
      <c r="E6" s="27">
        <v>444</v>
      </c>
      <c r="F6" s="27">
        <v>441</v>
      </c>
      <c r="G6" s="29"/>
    </row>
    <row r="7" spans="1:12" ht="20.100000000000001" customHeight="1" x14ac:dyDescent="0.25">
      <c r="A7" s="26">
        <v>101</v>
      </c>
      <c r="B7" s="27">
        <v>74357</v>
      </c>
      <c r="C7" s="27">
        <v>95435</v>
      </c>
      <c r="D7" s="27">
        <v>1009</v>
      </c>
      <c r="E7" s="27">
        <v>345</v>
      </c>
      <c r="F7" s="27">
        <v>570</v>
      </c>
      <c r="G7" s="29"/>
    </row>
    <row r="8" spans="1:12" ht="20.100000000000001" customHeight="1" x14ac:dyDescent="0.25">
      <c r="A8" s="26">
        <v>102</v>
      </c>
      <c r="B8" s="27">
        <v>74031</v>
      </c>
      <c r="C8" s="27">
        <v>94958</v>
      </c>
      <c r="D8" s="27">
        <v>955</v>
      </c>
      <c r="E8" s="27">
        <v>225</v>
      </c>
      <c r="F8" s="27">
        <v>513</v>
      </c>
      <c r="G8" s="29"/>
    </row>
    <row r="9" spans="1:12" ht="20.100000000000001" customHeight="1" x14ac:dyDescent="0.25">
      <c r="A9" s="26">
        <v>103</v>
      </c>
      <c r="B9" s="27">
        <v>75933</v>
      </c>
      <c r="C9" s="27">
        <v>97776</v>
      </c>
      <c r="D9" s="27">
        <v>868</v>
      </c>
      <c r="E9" s="27">
        <v>213</v>
      </c>
      <c r="F9" s="27">
        <v>627</v>
      </c>
      <c r="G9" s="29"/>
    </row>
    <row r="10" spans="1:12" ht="20.100000000000001" customHeight="1" x14ac:dyDescent="0.25">
      <c r="A10" s="26">
        <v>104</v>
      </c>
      <c r="B10" s="27">
        <v>78523</v>
      </c>
      <c r="C10" s="27">
        <v>101327</v>
      </c>
      <c r="D10" s="27">
        <v>780</v>
      </c>
      <c r="E10" s="27">
        <v>210</v>
      </c>
      <c r="F10" s="27">
        <v>669</v>
      </c>
      <c r="G10" s="29"/>
    </row>
    <row r="11" spans="1:12" ht="20.100000000000001" customHeight="1" x14ac:dyDescent="0.25">
      <c r="A11" s="26">
        <v>105</v>
      </c>
      <c r="B11" s="5">
        <v>79300</v>
      </c>
      <c r="C11" s="5">
        <v>101331</v>
      </c>
      <c r="D11" s="5">
        <v>822</v>
      </c>
      <c r="E11" s="5">
        <v>187</v>
      </c>
      <c r="F11" s="5">
        <v>515</v>
      </c>
      <c r="G11" s="29"/>
    </row>
    <row r="12" spans="1:12" ht="20.100000000000001" customHeight="1" x14ac:dyDescent="0.25">
      <c r="A12" s="26">
        <v>106</v>
      </c>
      <c r="B12" s="5">
        <v>83802</v>
      </c>
      <c r="C12" s="5">
        <v>108758</v>
      </c>
      <c r="D12" s="5">
        <v>913</v>
      </c>
      <c r="E12" s="5">
        <v>248</v>
      </c>
      <c r="F12" s="5">
        <v>640</v>
      </c>
      <c r="G12" s="29"/>
    </row>
    <row r="13" spans="1:12" ht="20.100000000000001" customHeight="1" x14ac:dyDescent="0.25">
      <c r="A13" s="26">
        <v>107</v>
      </c>
      <c r="B13" s="5">
        <v>84816</v>
      </c>
      <c r="C13" s="5">
        <v>110074</v>
      </c>
      <c r="D13" s="5">
        <v>872</v>
      </c>
      <c r="E13" s="5">
        <v>199</v>
      </c>
      <c r="F13" s="5">
        <v>543</v>
      </c>
      <c r="G13" s="29"/>
    </row>
    <row r="14" spans="1:12" ht="20.100000000000001" customHeight="1" x14ac:dyDescent="0.25">
      <c r="A14" s="26">
        <v>108</v>
      </c>
      <c r="B14" s="199">
        <v>86794</v>
      </c>
      <c r="C14" s="199">
        <v>111681</v>
      </c>
      <c r="D14" s="199">
        <v>664</v>
      </c>
      <c r="E14" s="199">
        <v>192</v>
      </c>
      <c r="F14" s="199">
        <v>642</v>
      </c>
      <c r="G14" s="29"/>
    </row>
    <row r="15" spans="1:12" ht="20.100000000000001" customHeight="1" x14ac:dyDescent="0.25">
      <c r="A15" s="145">
        <v>109</v>
      </c>
      <c r="B15" s="161">
        <v>94089</v>
      </c>
      <c r="C15" s="161">
        <v>119660</v>
      </c>
      <c r="D15" s="161">
        <v>784</v>
      </c>
      <c r="E15" s="161">
        <v>162</v>
      </c>
      <c r="F15" s="161">
        <v>832</v>
      </c>
      <c r="G15" s="29"/>
    </row>
    <row r="16" spans="1:12" ht="20.100000000000001" customHeight="1" x14ac:dyDescent="0.2">
      <c r="A16" s="30"/>
      <c r="B16" s="89"/>
      <c r="C16" s="89"/>
      <c r="D16" s="89"/>
      <c r="E16" s="89"/>
      <c r="F16" s="89"/>
    </row>
    <row r="17" spans="1:6" ht="39.4" customHeight="1" x14ac:dyDescent="0.2">
      <c r="A17" s="31" t="s">
        <v>0</v>
      </c>
      <c r="B17" s="32" t="s">
        <v>4</v>
      </c>
      <c r="C17" s="33" t="s">
        <v>5</v>
      </c>
      <c r="D17" s="23" t="s">
        <v>6</v>
      </c>
      <c r="E17" s="23" t="s">
        <v>7</v>
      </c>
    </row>
    <row r="18" spans="1:6" ht="20.100000000000001" customHeight="1" x14ac:dyDescent="0.25">
      <c r="A18" s="26">
        <v>100</v>
      </c>
      <c r="B18" s="34">
        <v>37530</v>
      </c>
      <c r="C18" s="34">
        <v>1082</v>
      </c>
      <c r="D18" s="34">
        <v>8743</v>
      </c>
      <c r="E18" s="34">
        <v>7848</v>
      </c>
    </row>
    <row r="19" spans="1:6" ht="20.100000000000001" customHeight="1" x14ac:dyDescent="0.25">
      <c r="A19" s="26">
        <v>101</v>
      </c>
      <c r="B19" s="34">
        <v>35547</v>
      </c>
      <c r="C19" s="34">
        <v>1077</v>
      </c>
      <c r="D19" s="34">
        <v>9188</v>
      </c>
      <c r="E19" s="34">
        <v>8808</v>
      </c>
    </row>
    <row r="20" spans="1:6" ht="20.100000000000001" customHeight="1" x14ac:dyDescent="0.25">
      <c r="A20" s="26">
        <v>102</v>
      </c>
      <c r="B20" s="34">
        <v>42536</v>
      </c>
      <c r="C20" s="34">
        <v>1046</v>
      </c>
      <c r="D20" s="34">
        <v>9299</v>
      </c>
      <c r="E20" s="34">
        <v>8358</v>
      </c>
    </row>
    <row r="21" spans="1:6" ht="20.100000000000001" customHeight="1" x14ac:dyDescent="0.25">
      <c r="A21" s="26">
        <v>103</v>
      </c>
      <c r="B21" s="34">
        <v>39624</v>
      </c>
      <c r="C21" s="34">
        <v>859</v>
      </c>
      <c r="D21" s="34">
        <v>7327</v>
      </c>
      <c r="E21" s="34">
        <v>8744</v>
      </c>
    </row>
    <row r="22" spans="1:6" ht="20.100000000000001" customHeight="1" x14ac:dyDescent="0.25">
      <c r="A22" s="26">
        <v>104</v>
      </c>
      <c r="B22" s="34">
        <v>41471</v>
      </c>
      <c r="C22" s="34">
        <v>930</v>
      </c>
      <c r="D22" s="34">
        <v>8998</v>
      </c>
      <c r="E22" s="34">
        <v>12323</v>
      </c>
    </row>
    <row r="23" spans="1:6" ht="20.100000000000001" customHeight="1" x14ac:dyDescent="0.25">
      <c r="A23" s="26">
        <v>105</v>
      </c>
      <c r="B23" s="5">
        <v>43030</v>
      </c>
      <c r="C23" s="5">
        <v>763</v>
      </c>
      <c r="D23" s="5">
        <v>9469</v>
      </c>
      <c r="E23" s="5">
        <v>8552</v>
      </c>
    </row>
    <row r="24" spans="1:6" ht="20.100000000000001" customHeight="1" x14ac:dyDescent="0.25">
      <c r="A24" s="26">
        <v>106</v>
      </c>
      <c r="B24" s="5">
        <v>42474</v>
      </c>
      <c r="C24" s="5">
        <v>696</v>
      </c>
      <c r="D24" s="5">
        <v>9147</v>
      </c>
      <c r="E24" s="5">
        <v>9153</v>
      </c>
    </row>
    <row r="25" spans="1:6" ht="20.100000000000001" customHeight="1" x14ac:dyDescent="0.25">
      <c r="A25" s="26">
        <v>107</v>
      </c>
      <c r="B25" s="5">
        <v>44444</v>
      </c>
      <c r="C25" s="5">
        <v>928</v>
      </c>
      <c r="D25" s="5">
        <v>8907</v>
      </c>
      <c r="E25" s="5">
        <v>9486</v>
      </c>
    </row>
    <row r="26" spans="1:6" ht="20.100000000000001" customHeight="1" x14ac:dyDescent="0.25">
      <c r="A26" s="26">
        <v>108</v>
      </c>
      <c r="B26" s="199">
        <v>45524</v>
      </c>
      <c r="C26" s="199">
        <v>1202</v>
      </c>
      <c r="D26" s="199">
        <v>10596</v>
      </c>
      <c r="E26" s="199">
        <v>9291</v>
      </c>
    </row>
    <row r="27" spans="1:6" ht="20.100000000000001" customHeight="1" x14ac:dyDescent="0.25">
      <c r="A27" s="145">
        <v>109</v>
      </c>
      <c r="B27" s="161">
        <v>48129</v>
      </c>
      <c r="C27" s="161">
        <v>782</v>
      </c>
      <c r="D27" s="161">
        <v>9885</v>
      </c>
      <c r="E27" s="161">
        <v>10289</v>
      </c>
    </row>
    <row r="28" spans="1:6" ht="12.95" customHeight="1" x14ac:dyDescent="0.25">
      <c r="A28" s="90"/>
      <c r="B28" s="21"/>
      <c r="C28" s="21"/>
      <c r="D28" s="21"/>
      <c r="E28" s="21"/>
      <c r="F28" s="21"/>
    </row>
    <row r="29" spans="1:6" ht="15.75" customHeight="1" x14ac:dyDescent="0.2">
      <c r="A29" s="118" t="s">
        <v>57</v>
      </c>
      <c r="B29" s="119" t="s">
        <v>58</v>
      </c>
      <c r="C29" s="119"/>
      <c r="D29" s="119"/>
      <c r="E29" s="119"/>
      <c r="F29" s="21"/>
    </row>
    <row r="30" spans="1:6" ht="15.75" customHeight="1" x14ac:dyDescent="0.2">
      <c r="A30" s="120" t="s">
        <v>33</v>
      </c>
      <c r="B30" s="117" t="s">
        <v>42</v>
      </c>
      <c r="C30" s="117"/>
      <c r="D30" s="117"/>
      <c r="E30" s="117"/>
      <c r="F30" s="7"/>
    </row>
    <row r="31" spans="1:6" ht="15.75" customHeight="1" x14ac:dyDescent="0.2">
      <c r="A31" s="120" t="s">
        <v>38</v>
      </c>
      <c r="B31" s="117" t="s">
        <v>40</v>
      </c>
      <c r="C31" s="117"/>
      <c r="D31" s="117"/>
      <c r="E31" s="117"/>
    </row>
    <row r="32" spans="1:6" ht="15.75" customHeight="1" x14ac:dyDescent="0.2">
      <c r="A32" s="121" t="s">
        <v>37</v>
      </c>
      <c r="B32" s="117" t="s">
        <v>43</v>
      </c>
      <c r="C32" s="117"/>
      <c r="D32" s="117"/>
      <c r="E32" s="117"/>
      <c r="F32" s="28"/>
    </row>
    <row r="33" spans="1:6" ht="32.450000000000003" customHeight="1" x14ac:dyDescent="0.2">
      <c r="A33" s="121" t="s">
        <v>41</v>
      </c>
      <c r="B33" s="250" t="s">
        <v>59</v>
      </c>
      <c r="C33" s="250"/>
      <c r="D33" s="250"/>
      <c r="E33" s="250"/>
      <c r="F33" s="28"/>
    </row>
    <row r="34" spans="1:6" ht="20.100000000000001" customHeight="1" x14ac:dyDescent="0.2">
      <c r="A34" s="249" t="s">
        <v>39</v>
      </c>
      <c r="B34" s="249"/>
      <c r="C34" s="249"/>
      <c r="D34" s="249"/>
      <c r="E34" s="249"/>
      <c r="F34" s="249"/>
    </row>
  </sheetData>
  <mergeCells count="7">
    <mergeCell ref="A34:F34"/>
    <mergeCell ref="B33:E33"/>
    <mergeCell ref="F4:F5"/>
    <mergeCell ref="B4:C4"/>
    <mergeCell ref="A4:A5"/>
    <mergeCell ref="D4:D5"/>
    <mergeCell ref="E4:E5"/>
  </mergeCells>
  <phoneticPr fontId="3" type="noConversion"/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7"/>
  <dimension ref="A1:U62"/>
  <sheetViews>
    <sheetView view="pageBreakPreview" zoomScale="130" zoomScaleNormal="115" zoomScaleSheetLayoutView="130" workbookViewId="0"/>
  </sheetViews>
  <sheetFormatPr defaultColWidth="10.625" defaultRowHeight="15.2" customHeight="1" x14ac:dyDescent="0.25"/>
  <cols>
    <col min="1" max="9" width="10.625" style="38"/>
    <col min="10" max="10" width="10.625" style="236"/>
    <col min="11" max="16384" width="10.625" style="38"/>
  </cols>
  <sheetData>
    <row r="1" spans="1:10" ht="15.2" customHeight="1" x14ac:dyDescent="0.25">
      <c r="A1" s="35" t="s">
        <v>81</v>
      </c>
      <c r="B1" s="36"/>
      <c r="C1" s="36"/>
      <c r="D1" s="37"/>
      <c r="E1" s="37"/>
      <c r="F1" s="37"/>
      <c r="G1" s="37"/>
      <c r="H1" s="37"/>
      <c r="I1" s="37"/>
    </row>
    <row r="2" spans="1:10" ht="8.4499999999999993" customHeight="1" x14ac:dyDescent="0.25">
      <c r="A2" s="35"/>
      <c r="B2" s="36"/>
      <c r="C2" s="36"/>
      <c r="D2" s="37"/>
      <c r="E2" s="37"/>
      <c r="F2" s="37"/>
      <c r="G2" s="37"/>
      <c r="H2" s="37"/>
      <c r="I2" s="37"/>
    </row>
    <row r="3" spans="1:10" ht="39.4" customHeight="1" x14ac:dyDescent="0.25">
      <c r="A3" s="262" t="s">
        <v>82</v>
      </c>
      <c r="B3" s="259" t="s">
        <v>8</v>
      </c>
      <c r="C3" s="259"/>
      <c r="D3" s="259" t="s">
        <v>9</v>
      </c>
      <c r="E3" s="259"/>
      <c r="F3" s="260" t="s">
        <v>106</v>
      </c>
      <c r="G3" s="259"/>
      <c r="H3" s="261" t="s">
        <v>83</v>
      </c>
      <c r="I3" s="261"/>
    </row>
    <row r="4" spans="1:10" ht="15.2" customHeight="1" x14ac:dyDescent="0.25">
      <c r="A4" s="263"/>
      <c r="B4" s="156" t="s">
        <v>103</v>
      </c>
      <c r="C4" s="156" t="s">
        <v>105</v>
      </c>
      <c r="D4" s="156" t="s">
        <v>103</v>
      </c>
      <c r="E4" s="156" t="s">
        <v>105</v>
      </c>
      <c r="F4" s="156" t="s">
        <v>103</v>
      </c>
      <c r="G4" s="156" t="s">
        <v>105</v>
      </c>
      <c r="H4" s="156" t="s">
        <v>103</v>
      </c>
      <c r="I4" s="156" t="s">
        <v>105</v>
      </c>
    </row>
    <row r="5" spans="1:10" ht="15.2" customHeight="1" x14ac:dyDescent="0.25">
      <c r="A5" s="200">
        <v>100</v>
      </c>
      <c r="B5" s="201">
        <v>436</v>
      </c>
      <c r="C5" s="202">
        <f>B5/820</f>
        <v>0.53170731707317076</v>
      </c>
      <c r="D5" s="201">
        <v>124</v>
      </c>
      <c r="E5" s="202">
        <f>D5/820</f>
        <v>0.15121951219512195</v>
      </c>
      <c r="F5" s="203">
        <v>80</v>
      </c>
      <c r="G5" s="204">
        <f>F5/820</f>
        <v>9.7560975609756101E-2</v>
      </c>
      <c r="H5" s="205">
        <v>180</v>
      </c>
      <c r="I5" s="206">
        <f>H5/820</f>
        <v>0.21951219512195122</v>
      </c>
    </row>
    <row r="6" spans="1:10" ht="15.2" customHeight="1" x14ac:dyDescent="0.25">
      <c r="A6" s="207">
        <v>101</v>
      </c>
      <c r="B6" s="208">
        <v>324</v>
      </c>
      <c r="C6" s="209">
        <f>B6/751</f>
        <v>0.43142476697736354</v>
      </c>
      <c r="D6" s="208">
        <v>177</v>
      </c>
      <c r="E6" s="209">
        <f>D6/751</f>
        <v>0.23568575233022637</v>
      </c>
      <c r="F6" s="210">
        <v>42</v>
      </c>
      <c r="G6" s="211">
        <f>F6/751</f>
        <v>5.5925432756324903E-2</v>
      </c>
      <c r="H6" s="212">
        <v>208</v>
      </c>
      <c r="I6" s="213">
        <f>H6/751</f>
        <v>0.2769640479360852</v>
      </c>
    </row>
    <row r="7" spans="1:10" ht="15.2" customHeight="1" x14ac:dyDescent="0.25">
      <c r="A7" s="207">
        <v>102</v>
      </c>
      <c r="B7" s="208">
        <v>421</v>
      </c>
      <c r="C7" s="209">
        <f>B7/1071</f>
        <v>0.39309056956115779</v>
      </c>
      <c r="D7" s="208">
        <v>377</v>
      </c>
      <c r="E7" s="209">
        <f>D7/1071</f>
        <v>0.3520074696545285</v>
      </c>
      <c r="F7" s="210">
        <v>68</v>
      </c>
      <c r="G7" s="211">
        <f>F7/1071</f>
        <v>6.3492063492063489E-2</v>
      </c>
      <c r="H7" s="212">
        <v>205</v>
      </c>
      <c r="I7" s="213">
        <f>H7/1071</f>
        <v>0.19140989729225025</v>
      </c>
    </row>
    <row r="8" spans="1:10" ht="15.2" customHeight="1" x14ac:dyDescent="0.25">
      <c r="A8" s="207">
        <v>103</v>
      </c>
      <c r="B8" s="208">
        <v>427</v>
      </c>
      <c r="C8" s="209">
        <f>B8/908</f>
        <v>0.47026431718061673</v>
      </c>
      <c r="D8" s="208">
        <v>265</v>
      </c>
      <c r="E8" s="209">
        <f>D8/908</f>
        <v>0.29185022026431717</v>
      </c>
      <c r="F8" s="210">
        <v>49</v>
      </c>
      <c r="G8" s="211">
        <f>F8/908</f>
        <v>5.3964757709251104E-2</v>
      </c>
      <c r="H8" s="212">
        <v>167</v>
      </c>
      <c r="I8" s="213">
        <f>H8/908</f>
        <v>0.18392070484581499</v>
      </c>
    </row>
    <row r="9" spans="1:10" ht="15.2" customHeight="1" x14ac:dyDescent="0.25">
      <c r="A9" s="207">
        <v>104</v>
      </c>
      <c r="B9" s="208">
        <v>470</v>
      </c>
      <c r="C9" s="209">
        <f>B9/908</f>
        <v>0.51762114537444937</v>
      </c>
      <c r="D9" s="208">
        <v>177</v>
      </c>
      <c r="E9" s="209">
        <f>D9/908</f>
        <v>0.1949339207048458</v>
      </c>
      <c r="F9" s="210">
        <v>110</v>
      </c>
      <c r="G9" s="211">
        <f>F9/908</f>
        <v>0.1211453744493392</v>
      </c>
      <c r="H9" s="212">
        <v>151</v>
      </c>
      <c r="I9" s="213">
        <f>H9/908</f>
        <v>0.16629955947136563</v>
      </c>
    </row>
    <row r="10" spans="1:10" ht="15.2" customHeight="1" x14ac:dyDescent="0.25">
      <c r="A10" s="207">
        <v>105</v>
      </c>
      <c r="B10" s="208">
        <v>426</v>
      </c>
      <c r="C10" s="209">
        <f>B10/886</f>
        <v>0.48081264108352145</v>
      </c>
      <c r="D10" s="208">
        <v>232</v>
      </c>
      <c r="E10" s="209">
        <f>D10/886</f>
        <v>0.26185101580135439</v>
      </c>
      <c r="F10" s="210">
        <v>80</v>
      </c>
      <c r="G10" s="211">
        <f>F10/886</f>
        <v>9.0293453724604969E-2</v>
      </c>
      <c r="H10" s="212">
        <v>148</v>
      </c>
      <c r="I10" s="213">
        <f>H10/886</f>
        <v>0.1670428893905192</v>
      </c>
    </row>
    <row r="11" spans="1:10" ht="15.2" customHeight="1" x14ac:dyDescent="0.25">
      <c r="A11" s="207">
        <v>106</v>
      </c>
      <c r="B11" s="208">
        <v>386</v>
      </c>
      <c r="C11" s="209">
        <f>B11/796</f>
        <v>0.48492462311557788</v>
      </c>
      <c r="D11" s="208">
        <v>183</v>
      </c>
      <c r="E11" s="209">
        <f>D11/796</f>
        <v>0.22989949748743718</v>
      </c>
      <c r="F11" s="210">
        <v>64</v>
      </c>
      <c r="G11" s="211">
        <f>F11/796</f>
        <v>8.0402010050251257E-2</v>
      </c>
      <c r="H11" s="212">
        <v>163</v>
      </c>
      <c r="I11" s="213">
        <f>H11/796</f>
        <v>0.20477386934673367</v>
      </c>
    </row>
    <row r="12" spans="1:10" ht="15.2" customHeight="1" x14ac:dyDescent="0.25">
      <c r="A12" s="207">
        <v>107</v>
      </c>
      <c r="B12" s="214">
        <v>461</v>
      </c>
      <c r="C12" s="209">
        <f>B12/936</f>
        <v>0.49252136752136755</v>
      </c>
      <c r="D12" s="214">
        <v>272</v>
      </c>
      <c r="E12" s="209">
        <f>D12/936</f>
        <v>0.29059829059829062</v>
      </c>
      <c r="F12" s="215">
        <v>74</v>
      </c>
      <c r="G12" s="211">
        <f>F12/936</f>
        <v>7.9059829059829057E-2</v>
      </c>
      <c r="H12" s="214">
        <v>129</v>
      </c>
      <c r="I12" s="213">
        <f>H12/936</f>
        <v>0.13782051282051283</v>
      </c>
    </row>
    <row r="13" spans="1:10" ht="15.2" customHeight="1" x14ac:dyDescent="0.25">
      <c r="A13" s="207">
        <v>108</v>
      </c>
      <c r="B13" s="214">
        <v>439</v>
      </c>
      <c r="C13" s="209">
        <f>B13/897</f>
        <v>0.48940914158305465</v>
      </c>
      <c r="D13" s="214">
        <v>224</v>
      </c>
      <c r="E13" s="209">
        <f>D13/897</f>
        <v>0.24972129319955408</v>
      </c>
      <c r="F13" s="214">
        <v>89</v>
      </c>
      <c r="G13" s="211">
        <f>F13/897</f>
        <v>9.9219620958751392E-2</v>
      </c>
      <c r="H13" s="214">
        <v>145</v>
      </c>
      <c r="I13" s="213">
        <f>H13/897</f>
        <v>0.1616499442586399</v>
      </c>
    </row>
    <row r="14" spans="1:10" ht="15.2" customHeight="1" x14ac:dyDescent="0.25">
      <c r="A14" s="216">
        <v>109</v>
      </c>
      <c r="B14" s="217">
        <v>307</v>
      </c>
      <c r="C14" s="218">
        <f>B14/629</f>
        <v>0.48807631160572335</v>
      </c>
      <c r="D14" s="217">
        <v>111</v>
      </c>
      <c r="E14" s="218">
        <f>D14/629</f>
        <v>0.17647058823529413</v>
      </c>
      <c r="F14" s="217">
        <v>77</v>
      </c>
      <c r="G14" s="219">
        <f>F14/629</f>
        <v>0.12241653418124006</v>
      </c>
      <c r="H14" s="217">
        <v>134</v>
      </c>
      <c r="I14" s="220">
        <f>H14/629</f>
        <v>0.21303656597774245</v>
      </c>
    </row>
    <row r="15" spans="1:10" ht="8.4499999999999993" customHeight="1" x14ac:dyDescent="0.25">
      <c r="A15" s="39"/>
    </row>
    <row r="16" spans="1:10" s="122" customFormat="1" ht="13.15" customHeight="1" x14ac:dyDescent="0.2">
      <c r="A16" s="125" t="s">
        <v>84</v>
      </c>
      <c r="B16" s="124" t="s">
        <v>44</v>
      </c>
      <c r="C16" s="124"/>
      <c r="J16" s="237"/>
    </row>
    <row r="17" spans="1:10" s="122" customFormat="1" ht="13.15" customHeight="1" x14ac:dyDescent="0.2">
      <c r="A17" s="126" t="s">
        <v>33</v>
      </c>
      <c r="B17" s="124" t="s">
        <v>45</v>
      </c>
      <c r="C17" s="124"/>
      <c r="J17" s="237"/>
    </row>
    <row r="18" spans="1:10" ht="30" customHeight="1" x14ac:dyDescent="0.25">
      <c r="A18" s="126" t="s">
        <v>34</v>
      </c>
      <c r="B18" s="264" t="s">
        <v>107</v>
      </c>
      <c r="C18" s="264"/>
      <c r="D18" s="264"/>
      <c r="E18" s="264"/>
      <c r="F18" s="264"/>
      <c r="G18" s="264"/>
      <c r="H18" s="264"/>
      <c r="I18" s="264"/>
    </row>
    <row r="19" spans="1:10" s="122" customFormat="1" ht="13.15" customHeight="1" x14ac:dyDescent="0.2">
      <c r="A19" s="126" t="s">
        <v>108</v>
      </c>
      <c r="B19" s="267" t="s">
        <v>109</v>
      </c>
      <c r="C19" s="267"/>
      <c r="D19" s="267"/>
      <c r="E19" s="267"/>
      <c r="F19" s="267"/>
      <c r="G19" s="267"/>
      <c r="H19" s="267"/>
      <c r="I19" s="267"/>
      <c r="J19" s="237"/>
    </row>
    <row r="20" spans="1:10" ht="15.2" customHeight="1" x14ac:dyDescent="0.25">
      <c r="A20" s="126"/>
      <c r="B20" s="157"/>
    </row>
    <row r="21" spans="1:10" ht="19.149999999999999" customHeight="1" x14ac:dyDescent="0.25">
      <c r="A21" s="40" t="s">
        <v>85</v>
      </c>
    </row>
    <row r="22" spans="1:10" ht="8.4499999999999993" customHeight="1" x14ac:dyDescent="0.25"/>
    <row r="23" spans="1:10" ht="39.4" customHeight="1" x14ac:dyDescent="0.25">
      <c r="A23" s="262" t="s">
        <v>20</v>
      </c>
      <c r="B23" s="259" t="s">
        <v>8</v>
      </c>
      <c r="C23" s="259"/>
      <c r="D23" s="259" t="s">
        <v>9</v>
      </c>
      <c r="E23" s="259"/>
      <c r="F23" s="260" t="s">
        <v>106</v>
      </c>
      <c r="G23" s="259"/>
      <c r="H23" s="261" t="s">
        <v>83</v>
      </c>
      <c r="I23" s="261"/>
    </row>
    <row r="24" spans="1:10" ht="15.2" customHeight="1" x14ac:dyDescent="0.25">
      <c r="A24" s="263"/>
      <c r="B24" s="156" t="s">
        <v>103</v>
      </c>
      <c r="C24" s="156" t="s">
        <v>105</v>
      </c>
      <c r="D24" s="156" t="s">
        <v>103</v>
      </c>
      <c r="E24" s="156" t="s">
        <v>105</v>
      </c>
      <c r="F24" s="156" t="s">
        <v>103</v>
      </c>
      <c r="G24" s="156" t="s">
        <v>105</v>
      </c>
      <c r="H24" s="156" t="s">
        <v>103</v>
      </c>
      <c r="I24" s="156" t="s">
        <v>105</v>
      </c>
    </row>
    <row r="25" spans="1:10" ht="15.2" customHeight="1" x14ac:dyDescent="0.25">
      <c r="A25" s="200">
        <v>100</v>
      </c>
      <c r="B25" s="201">
        <v>194</v>
      </c>
      <c r="C25" s="202">
        <f>B25/366</f>
        <v>0.5300546448087432</v>
      </c>
      <c r="D25" s="201">
        <v>50</v>
      </c>
      <c r="E25" s="202">
        <f>D25/366</f>
        <v>0.13661202185792351</v>
      </c>
      <c r="F25" s="221">
        <v>37</v>
      </c>
      <c r="G25" s="204">
        <f>F25/366</f>
        <v>0.10109289617486339</v>
      </c>
      <c r="H25" s="205">
        <v>85</v>
      </c>
      <c r="I25" s="206">
        <f>H25/366</f>
        <v>0.23224043715846995</v>
      </c>
    </row>
    <row r="26" spans="1:10" ht="15.2" customHeight="1" x14ac:dyDescent="0.25">
      <c r="A26" s="207">
        <v>101</v>
      </c>
      <c r="B26" s="208">
        <v>130</v>
      </c>
      <c r="C26" s="209">
        <f>B26/329</f>
        <v>0.39513677811550152</v>
      </c>
      <c r="D26" s="208">
        <v>70</v>
      </c>
      <c r="E26" s="209">
        <f>D26/329</f>
        <v>0.21276595744680851</v>
      </c>
      <c r="F26" s="222">
        <v>15</v>
      </c>
      <c r="G26" s="211">
        <f>F26/329</f>
        <v>4.5592705167173252E-2</v>
      </c>
      <c r="H26" s="212">
        <v>114</v>
      </c>
      <c r="I26" s="213">
        <f>H26/329</f>
        <v>0.34650455927051671</v>
      </c>
    </row>
    <row r="27" spans="1:10" ht="15.2" customHeight="1" x14ac:dyDescent="0.25">
      <c r="A27" s="207">
        <v>102</v>
      </c>
      <c r="B27" s="208">
        <v>116</v>
      </c>
      <c r="C27" s="209">
        <f>B27/335</f>
        <v>0.34626865671641793</v>
      </c>
      <c r="D27" s="208">
        <v>130</v>
      </c>
      <c r="E27" s="209">
        <f>D27/335</f>
        <v>0.38805970149253732</v>
      </c>
      <c r="F27" s="222">
        <v>38</v>
      </c>
      <c r="G27" s="211">
        <f>F27/335</f>
        <v>0.11343283582089553</v>
      </c>
      <c r="H27" s="212">
        <v>51</v>
      </c>
      <c r="I27" s="213">
        <f>H27/335</f>
        <v>0.15223880597014924</v>
      </c>
    </row>
    <row r="28" spans="1:10" ht="15.2" customHeight="1" x14ac:dyDescent="0.25">
      <c r="A28" s="207">
        <v>103</v>
      </c>
      <c r="B28" s="208">
        <v>108</v>
      </c>
      <c r="C28" s="209">
        <f>B28/284</f>
        <v>0.38028169014084506</v>
      </c>
      <c r="D28" s="208">
        <v>75</v>
      </c>
      <c r="E28" s="209">
        <f>D28/284</f>
        <v>0.2640845070422535</v>
      </c>
      <c r="F28" s="222">
        <v>33</v>
      </c>
      <c r="G28" s="211">
        <f>F28/284</f>
        <v>0.11619718309859155</v>
      </c>
      <c r="H28" s="212">
        <v>68</v>
      </c>
      <c r="I28" s="213">
        <f>H28/284</f>
        <v>0.23943661971830985</v>
      </c>
    </row>
    <row r="29" spans="1:10" ht="15.2" customHeight="1" x14ac:dyDescent="0.25">
      <c r="A29" s="207">
        <v>104</v>
      </c>
      <c r="B29" s="208">
        <v>122</v>
      </c>
      <c r="C29" s="209">
        <f>B29/256</f>
        <v>0.4765625</v>
      </c>
      <c r="D29" s="208">
        <v>60</v>
      </c>
      <c r="E29" s="209">
        <f>D29/256</f>
        <v>0.234375</v>
      </c>
      <c r="F29" s="222">
        <v>29</v>
      </c>
      <c r="G29" s="211">
        <f>F29/256</f>
        <v>0.11328125</v>
      </c>
      <c r="H29" s="212">
        <v>45</v>
      </c>
      <c r="I29" s="213">
        <f>H29/256</f>
        <v>0.17578125</v>
      </c>
    </row>
    <row r="30" spans="1:10" ht="15.2" customHeight="1" x14ac:dyDescent="0.25">
      <c r="A30" s="207">
        <v>105</v>
      </c>
      <c r="B30" s="208">
        <v>116</v>
      </c>
      <c r="C30" s="209">
        <f>B30/217</f>
        <v>0.53456221198156684</v>
      </c>
      <c r="D30" s="208">
        <v>41</v>
      </c>
      <c r="E30" s="209">
        <f>D30/217</f>
        <v>0.1889400921658986</v>
      </c>
      <c r="F30" s="222">
        <v>16</v>
      </c>
      <c r="G30" s="211">
        <f>F30/217</f>
        <v>7.3732718894009217E-2</v>
      </c>
      <c r="H30" s="212">
        <v>44</v>
      </c>
      <c r="I30" s="213">
        <f>H30/217</f>
        <v>0.20276497695852536</v>
      </c>
    </row>
    <row r="31" spans="1:10" ht="15.2" customHeight="1" x14ac:dyDescent="0.25">
      <c r="A31" s="207">
        <v>106</v>
      </c>
      <c r="B31" s="208">
        <v>106</v>
      </c>
      <c r="C31" s="209">
        <f>B31/218</f>
        <v>0.48623853211009177</v>
      </c>
      <c r="D31" s="208">
        <v>32</v>
      </c>
      <c r="E31" s="209">
        <f>D31/218</f>
        <v>0.14678899082568808</v>
      </c>
      <c r="F31" s="222">
        <v>31</v>
      </c>
      <c r="G31" s="211">
        <f>F31/218</f>
        <v>0.14220183486238533</v>
      </c>
      <c r="H31" s="212">
        <v>49</v>
      </c>
      <c r="I31" s="213">
        <f>H31/218</f>
        <v>0.22477064220183487</v>
      </c>
    </row>
    <row r="32" spans="1:10" ht="15.2" customHeight="1" x14ac:dyDescent="0.25">
      <c r="A32" s="207">
        <v>107</v>
      </c>
      <c r="B32" s="214">
        <v>139</v>
      </c>
      <c r="C32" s="209">
        <f>B32/240</f>
        <v>0.57916666666666672</v>
      </c>
      <c r="D32" s="214">
        <v>34</v>
      </c>
      <c r="E32" s="209">
        <f>D32/240</f>
        <v>0.14166666666666666</v>
      </c>
      <c r="F32" s="222">
        <v>24</v>
      </c>
      <c r="G32" s="211">
        <f>F32/240</f>
        <v>0.1</v>
      </c>
      <c r="H32" s="214">
        <v>43</v>
      </c>
      <c r="I32" s="213">
        <f>H32/240</f>
        <v>0.17916666666666667</v>
      </c>
    </row>
    <row r="33" spans="1:10" ht="15.2" customHeight="1" x14ac:dyDescent="0.25">
      <c r="A33" s="207">
        <v>108</v>
      </c>
      <c r="B33" s="214">
        <v>110</v>
      </c>
      <c r="C33" s="209">
        <f>B33/211</f>
        <v>0.52132701421800953</v>
      </c>
      <c r="D33" s="214">
        <v>43</v>
      </c>
      <c r="E33" s="209">
        <f>D33/211</f>
        <v>0.20379146919431279</v>
      </c>
      <c r="F33" s="222">
        <v>22</v>
      </c>
      <c r="G33" s="211">
        <f>F33/211</f>
        <v>0.10426540284360189</v>
      </c>
      <c r="H33" s="214">
        <v>36</v>
      </c>
      <c r="I33" s="213">
        <f>H33/211</f>
        <v>0.17061611374407584</v>
      </c>
    </row>
    <row r="34" spans="1:10" ht="15.2" customHeight="1" x14ac:dyDescent="0.25">
      <c r="A34" s="216">
        <v>109</v>
      </c>
      <c r="B34" s="217">
        <v>67</v>
      </c>
      <c r="C34" s="218">
        <f>B34/170</f>
        <v>0.39411764705882352</v>
      </c>
      <c r="D34" s="217">
        <v>39</v>
      </c>
      <c r="E34" s="218">
        <f>D34/170</f>
        <v>0.22941176470588234</v>
      </c>
      <c r="F34" s="223">
        <v>26</v>
      </c>
      <c r="G34" s="219">
        <f>F34/170</f>
        <v>0.15294117647058825</v>
      </c>
      <c r="H34" s="217">
        <v>38</v>
      </c>
      <c r="I34" s="220">
        <f>H34/170</f>
        <v>0.22352941176470589</v>
      </c>
    </row>
    <row r="35" spans="1:10" ht="8.4499999999999993" customHeight="1" x14ac:dyDescent="0.25">
      <c r="A35" s="39"/>
    </row>
    <row r="36" spans="1:10" ht="13.15" customHeight="1" x14ac:dyDescent="0.25">
      <c r="A36" s="125" t="s">
        <v>84</v>
      </c>
      <c r="B36" s="124" t="s">
        <v>44</v>
      </c>
      <c r="C36" s="124"/>
      <c r="D36" s="123"/>
      <c r="E36" s="123"/>
      <c r="F36" s="123"/>
      <c r="G36" s="123"/>
      <c r="H36" s="132"/>
      <c r="I36" s="132"/>
    </row>
    <row r="37" spans="1:10" ht="15.2" customHeight="1" x14ac:dyDescent="0.25">
      <c r="A37" s="126" t="s">
        <v>33</v>
      </c>
      <c r="B37" s="265" t="s">
        <v>102</v>
      </c>
      <c r="C37" s="265"/>
      <c r="D37" s="266"/>
      <c r="E37" s="266"/>
      <c r="F37" s="266"/>
      <c r="G37" s="266"/>
      <c r="H37" s="266"/>
      <c r="I37" s="152"/>
    </row>
    <row r="38" spans="1:10" ht="30" customHeight="1" x14ac:dyDescent="0.25">
      <c r="A38" s="126" t="s">
        <v>34</v>
      </c>
      <c r="B38" s="264" t="s">
        <v>107</v>
      </c>
      <c r="C38" s="264"/>
      <c r="D38" s="264"/>
      <c r="E38" s="264"/>
      <c r="F38" s="264"/>
      <c r="G38" s="264"/>
      <c r="H38" s="264"/>
      <c r="I38" s="264"/>
    </row>
    <row r="39" spans="1:10" s="122" customFormat="1" ht="13.15" customHeight="1" x14ac:dyDescent="0.2">
      <c r="A39" s="126" t="s">
        <v>108</v>
      </c>
      <c r="B39" s="267" t="s">
        <v>109</v>
      </c>
      <c r="C39" s="267"/>
      <c r="D39" s="267"/>
      <c r="E39" s="267"/>
      <c r="F39" s="267"/>
      <c r="G39" s="267"/>
      <c r="H39" s="267"/>
      <c r="I39" s="267"/>
      <c r="J39" s="237"/>
    </row>
    <row r="41" spans="1:10" ht="20.45" customHeight="1" x14ac:dyDescent="0.25">
      <c r="A41" s="151" t="s">
        <v>101</v>
      </c>
      <c r="B41" s="36"/>
      <c r="C41" s="36"/>
      <c r="D41" s="37"/>
      <c r="E41" s="37"/>
      <c r="F41" s="37"/>
      <c r="G41" s="37"/>
      <c r="H41" s="37"/>
      <c r="I41" s="37"/>
    </row>
    <row r="42" spans="1:10" ht="8.1" customHeight="1" x14ac:dyDescent="0.25">
      <c r="A42" s="37"/>
      <c r="B42" s="36"/>
      <c r="C42" s="36"/>
      <c r="D42" s="37"/>
      <c r="E42" s="37"/>
      <c r="F42" s="37"/>
      <c r="G42" s="37"/>
      <c r="H42" s="37"/>
      <c r="I42" s="37"/>
    </row>
    <row r="43" spans="1:10" ht="39.4" customHeight="1" x14ac:dyDescent="0.25">
      <c r="A43" s="262" t="s">
        <v>20</v>
      </c>
      <c r="B43" s="259" t="s">
        <v>8</v>
      </c>
      <c r="C43" s="259"/>
      <c r="D43" s="259" t="s">
        <v>9</v>
      </c>
      <c r="E43" s="259"/>
      <c r="F43" s="260" t="s">
        <v>106</v>
      </c>
      <c r="G43" s="259"/>
      <c r="H43" s="261" t="s">
        <v>83</v>
      </c>
      <c r="I43" s="261"/>
    </row>
    <row r="44" spans="1:10" ht="15.2" customHeight="1" x14ac:dyDescent="0.25">
      <c r="A44" s="263"/>
      <c r="B44" s="156" t="s">
        <v>103</v>
      </c>
      <c r="C44" s="156" t="s">
        <v>105</v>
      </c>
      <c r="D44" s="156" t="s">
        <v>103</v>
      </c>
      <c r="E44" s="156" t="s">
        <v>105</v>
      </c>
      <c r="F44" s="156" t="s">
        <v>103</v>
      </c>
      <c r="G44" s="156" t="s">
        <v>105</v>
      </c>
      <c r="H44" s="156" t="s">
        <v>103</v>
      </c>
      <c r="I44" s="156" t="s">
        <v>105</v>
      </c>
    </row>
    <row r="45" spans="1:10" ht="15.2" customHeight="1" x14ac:dyDescent="0.25">
      <c r="A45" s="200">
        <v>100</v>
      </c>
      <c r="B45" s="201">
        <v>310</v>
      </c>
      <c r="C45" s="202">
        <f>B45/455</f>
        <v>0.68131868131868134</v>
      </c>
      <c r="D45" s="201">
        <v>33</v>
      </c>
      <c r="E45" s="202">
        <f>D45/455</f>
        <v>7.2527472527472533E-2</v>
      </c>
      <c r="F45" s="221">
        <v>39</v>
      </c>
      <c r="G45" s="204">
        <f>F45/455</f>
        <v>8.5714285714285715E-2</v>
      </c>
      <c r="H45" s="205">
        <v>73</v>
      </c>
      <c r="I45" s="206">
        <f>H45/455</f>
        <v>0.16043956043956045</v>
      </c>
    </row>
    <row r="46" spans="1:10" ht="15.2" customHeight="1" x14ac:dyDescent="0.25">
      <c r="A46" s="207">
        <v>101</v>
      </c>
      <c r="B46" s="208">
        <v>343</v>
      </c>
      <c r="C46" s="209">
        <f>B46/500</f>
        <v>0.68600000000000005</v>
      </c>
      <c r="D46" s="208">
        <v>41</v>
      </c>
      <c r="E46" s="209">
        <f>D46/500</f>
        <v>8.2000000000000003E-2</v>
      </c>
      <c r="F46" s="222">
        <v>46</v>
      </c>
      <c r="G46" s="211">
        <f>F46/500</f>
        <v>9.1999999999999998E-2</v>
      </c>
      <c r="H46" s="212">
        <v>70</v>
      </c>
      <c r="I46" s="213">
        <f>H46/500</f>
        <v>0.14000000000000001</v>
      </c>
    </row>
    <row r="47" spans="1:10" ht="15.2" customHeight="1" x14ac:dyDescent="0.25">
      <c r="A47" s="207">
        <v>102</v>
      </c>
      <c r="B47" s="208">
        <v>331</v>
      </c>
      <c r="C47" s="209">
        <f>B47/519</f>
        <v>0.63776493256262046</v>
      </c>
      <c r="D47" s="208">
        <v>52</v>
      </c>
      <c r="E47" s="209">
        <f>D47/519</f>
        <v>0.1001926782273603</v>
      </c>
      <c r="F47" s="222">
        <v>77</v>
      </c>
      <c r="G47" s="211">
        <f>F47/519</f>
        <v>0.14836223506743737</v>
      </c>
      <c r="H47" s="212">
        <v>59</v>
      </c>
      <c r="I47" s="213">
        <f>H47/519</f>
        <v>0.11368015414258188</v>
      </c>
    </row>
    <row r="48" spans="1:10" ht="15.2" customHeight="1" x14ac:dyDescent="0.25">
      <c r="A48" s="207">
        <v>103</v>
      </c>
      <c r="B48" s="208">
        <v>405</v>
      </c>
      <c r="C48" s="209">
        <f>B48/567</f>
        <v>0.7142857142857143</v>
      </c>
      <c r="D48" s="208">
        <v>47</v>
      </c>
      <c r="E48" s="209">
        <f>D48/567</f>
        <v>8.2892416225749554E-2</v>
      </c>
      <c r="F48" s="222">
        <v>74</v>
      </c>
      <c r="G48" s="211">
        <f>F48/567</f>
        <v>0.13051146384479717</v>
      </c>
      <c r="H48" s="212">
        <v>41</v>
      </c>
      <c r="I48" s="213">
        <f>H48/567</f>
        <v>7.2310405643738973E-2</v>
      </c>
    </row>
    <row r="49" spans="1:21" ht="15.2" customHeight="1" x14ac:dyDescent="0.25">
      <c r="A49" s="207">
        <v>104</v>
      </c>
      <c r="B49" s="208">
        <v>487</v>
      </c>
      <c r="C49" s="209">
        <f>B49/679</f>
        <v>0.71723122238586157</v>
      </c>
      <c r="D49" s="208">
        <v>35</v>
      </c>
      <c r="E49" s="209">
        <f>D49/679</f>
        <v>5.1546391752577317E-2</v>
      </c>
      <c r="F49" s="222">
        <v>86</v>
      </c>
      <c r="G49" s="211">
        <f>F49/679</f>
        <v>0.12665684830633284</v>
      </c>
      <c r="H49" s="212">
        <v>71</v>
      </c>
      <c r="I49" s="213">
        <f>H49/679</f>
        <v>0.10456553755522828</v>
      </c>
    </row>
    <row r="50" spans="1:21" ht="15.2" customHeight="1" x14ac:dyDescent="0.25">
      <c r="A50" s="207">
        <v>105</v>
      </c>
      <c r="B50" s="208">
        <v>379</v>
      </c>
      <c r="C50" s="209">
        <f>B50/619</f>
        <v>0.6122778675282714</v>
      </c>
      <c r="D50" s="208">
        <v>47</v>
      </c>
      <c r="E50" s="209">
        <f>D50/619</f>
        <v>7.5928917609046853E-2</v>
      </c>
      <c r="F50" s="222">
        <v>129</v>
      </c>
      <c r="G50" s="211">
        <f>F50/619</f>
        <v>0.20840064620355411</v>
      </c>
      <c r="H50" s="212">
        <v>64</v>
      </c>
      <c r="I50" s="213">
        <f>H50/619</f>
        <v>0.10339256865912763</v>
      </c>
    </row>
    <row r="51" spans="1:21" ht="15.2" customHeight="1" x14ac:dyDescent="0.25">
      <c r="A51" s="207">
        <v>106</v>
      </c>
      <c r="B51" s="208">
        <v>345</v>
      </c>
      <c r="C51" s="209">
        <f>B51/568</f>
        <v>0.60739436619718312</v>
      </c>
      <c r="D51" s="208">
        <v>28</v>
      </c>
      <c r="E51" s="209">
        <f>D51/568</f>
        <v>4.9295774647887321E-2</v>
      </c>
      <c r="F51" s="222">
        <v>136</v>
      </c>
      <c r="G51" s="211">
        <f>F51/568</f>
        <v>0.23943661971830985</v>
      </c>
      <c r="H51" s="212">
        <v>59</v>
      </c>
      <c r="I51" s="213">
        <f>H51/568</f>
        <v>0.10387323943661972</v>
      </c>
    </row>
    <row r="52" spans="1:21" ht="15.2" customHeight="1" x14ac:dyDescent="0.25">
      <c r="A52" s="207">
        <v>107</v>
      </c>
      <c r="B52" s="214">
        <v>372</v>
      </c>
      <c r="C52" s="209">
        <f>B52/592</f>
        <v>0.6283783783783784</v>
      </c>
      <c r="D52" s="214">
        <v>34</v>
      </c>
      <c r="E52" s="209">
        <f>D52/592</f>
        <v>5.7432432432432436E-2</v>
      </c>
      <c r="F52" s="222">
        <v>142</v>
      </c>
      <c r="G52" s="211">
        <f>F52/592</f>
        <v>0.23986486486486486</v>
      </c>
      <c r="H52" s="214">
        <v>44</v>
      </c>
      <c r="I52" s="213">
        <f>H52/592</f>
        <v>7.4324324324324328E-2</v>
      </c>
    </row>
    <row r="53" spans="1:21" ht="15.2" customHeight="1" x14ac:dyDescent="0.25">
      <c r="A53" s="207">
        <v>108</v>
      </c>
      <c r="B53" s="214">
        <v>371</v>
      </c>
      <c r="C53" s="209">
        <f>B53/595</f>
        <v>0.62352941176470589</v>
      </c>
      <c r="D53" s="214">
        <v>32</v>
      </c>
      <c r="E53" s="209">
        <f>D53/595</f>
        <v>5.378151260504202E-2</v>
      </c>
      <c r="F53" s="214">
        <v>89</v>
      </c>
      <c r="G53" s="211">
        <f>F53/595</f>
        <v>0.14957983193277311</v>
      </c>
      <c r="H53" s="214">
        <v>103</v>
      </c>
      <c r="I53" s="213">
        <f>H53/595</f>
        <v>0.17310924369747899</v>
      </c>
    </row>
    <row r="54" spans="1:21" ht="15.2" customHeight="1" x14ac:dyDescent="0.25">
      <c r="A54" s="216">
        <v>109</v>
      </c>
      <c r="B54" s="217">
        <v>486</v>
      </c>
      <c r="C54" s="218">
        <f>B54/748</f>
        <v>0.64973262032085566</v>
      </c>
      <c r="D54" s="217">
        <v>16</v>
      </c>
      <c r="E54" s="218">
        <f>D54/748</f>
        <v>2.1390374331550801E-2</v>
      </c>
      <c r="F54" s="217">
        <v>154</v>
      </c>
      <c r="G54" s="219">
        <f>F54/748</f>
        <v>0.20588235294117646</v>
      </c>
      <c r="H54" s="217">
        <v>92</v>
      </c>
      <c r="I54" s="220">
        <f>H54/748</f>
        <v>0.12299465240641712</v>
      </c>
    </row>
    <row r="55" spans="1:21" s="39" customFormat="1" ht="8.4499999999999993" customHeight="1" x14ac:dyDescent="0.2">
      <c r="J55" s="238"/>
    </row>
    <row r="56" spans="1:21" s="198" customFormat="1" ht="16.5" x14ac:dyDescent="0.25">
      <c r="A56" s="126" t="s">
        <v>122</v>
      </c>
      <c r="B56" s="265" t="s">
        <v>128</v>
      </c>
      <c r="C56" s="265"/>
      <c r="D56" s="266"/>
      <c r="E56" s="266"/>
      <c r="F56" s="266"/>
      <c r="G56" s="266"/>
      <c r="H56" s="266"/>
      <c r="I56" s="150"/>
      <c r="J56" s="239"/>
      <c r="K56" s="150"/>
      <c r="L56" s="150"/>
      <c r="M56" s="150"/>
      <c r="N56" s="150"/>
      <c r="O56" s="150"/>
      <c r="P56" s="150"/>
      <c r="Q56" s="150"/>
      <c r="R56" s="150"/>
      <c r="S56" s="150"/>
      <c r="T56" s="150"/>
      <c r="U56" s="150"/>
    </row>
    <row r="57" spans="1:21" s="198" customFormat="1" ht="16.5" x14ac:dyDescent="0.25">
      <c r="A57" s="126" t="s">
        <v>123</v>
      </c>
      <c r="B57" s="265" t="s">
        <v>124</v>
      </c>
      <c r="C57" s="265"/>
      <c r="D57" s="266"/>
      <c r="E57" s="266"/>
      <c r="F57" s="266"/>
      <c r="G57" s="266"/>
      <c r="H57" s="266"/>
      <c r="I57" s="150"/>
      <c r="J57" s="239"/>
      <c r="K57" s="150"/>
      <c r="L57" s="150"/>
      <c r="M57" s="150"/>
      <c r="N57" s="150"/>
      <c r="O57" s="150"/>
    </row>
    <row r="58" spans="1:21" s="198" customFormat="1" ht="16.5" customHeight="1" x14ac:dyDescent="0.25">
      <c r="A58" s="126" t="s">
        <v>125</v>
      </c>
      <c r="B58" s="265" t="s">
        <v>126</v>
      </c>
      <c r="C58" s="265"/>
      <c r="D58" s="265"/>
      <c r="E58" s="265"/>
      <c r="F58" s="265"/>
      <c r="G58" s="265"/>
      <c r="H58" s="265"/>
      <c r="I58" s="150"/>
      <c r="J58" s="239"/>
      <c r="K58" s="150"/>
      <c r="L58" s="150"/>
      <c r="M58" s="150"/>
      <c r="N58" s="150"/>
      <c r="O58" s="150"/>
    </row>
    <row r="59" spans="1:21" s="198" customFormat="1" ht="30" customHeight="1" x14ac:dyDescent="0.25">
      <c r="A59" s="126">
        <v>4</v>
      </c>
      <c r="B59" s="265" t="s">
        <v>127</v>
      </c>
      <c r="C59" s="265"/>
      <c r="D59" s="265"/>
      <c r="E59" s="265"/>
      <c r="F59" s="265"/>
      <c r="G59" s="265"/>
      <c r="H59" s="265"/>
      <c r="I59" s="150"/>
      <c r="J59" s="239"/>
      <c r="K59" s="150"/>
      <c r="L59" s="150"/>
      <c r="M59" s="150"/>
      <c r="N59" s="150"/>
      <c r="O59" s="150"/>
    </row>
    <row r="60" spans="1:21" s="198" customFormat="1" ht="16.5" x14ac:dyDescent="0.25">
      <c r="A60" s="126">
        <v>5</v>
      </c>
      <c r="B60" s="265" t="s">
        <v>109</v>
      </c>
      <c r="C60" s="265"/>
      <c r="D60" s="265"/>
      <c r="E60" s="265"/>
      <c r="F60" s="265"/>
      <c r="G60" s="265"/>
      <c r="H60" s="265"/>
      <c r="I60" s="150"/>
      <c r="J60" s="239"/>
      <c r="K60" s="150"/>
      <c r="L60" s="150"/>
      <c r="M60" s="150"/>
      <c r="N60" s="150"/>
      <c r="O60" s="150"/>
    </row>
    <row r="61" spans="1:21" ht="30" hidden="1" customHeight="1" x14ac:dyDescent="0.25">
      <c r="A61" s="126" t="s">
        <v>108</v>
      </c>
      <c r="B61" s="264" t="s">
        <v>107</v>
      </c>
      <c r="C61" s="264"/>
      <c r="D61" s="264"/>
      <c r="E61" s="264"/>
      <c r="F61" s="264"/>
      <c r="G61" s="264"/>
      <c r="H61" s="264"/>
      <c r="I61" s="264"/>
    </row>
    <row r="62" spans="1:21" s="122" customFormat="1" ht="13.15" hidden="1" customHeight="1" x14ac:dyDescent="0.2">
      <c r="A62" s="126" t="s">
        <v>41</v>
      </c>
      <c r="B62" s="267" t="s">
        <v>109</v>
      </c>
      <c r="C62" s="267"/>
      <c r="D62" s="267"/>
      <c r="E62" s="267"/>
      <c r="F62" s="267"/>
      <c r="G62" s="267"/>
      <c r="H62" s="267"/>
      <c r="I62" s="267"/>
      <c r="J62" s="237"/>
    </row>
  </sheetData>
  <mergeCells count="27">
    <mergeCell ref="B61:I61"/>
    <mergeCell ref="B62:I62"/>
    <mergeCell ref="H23:I23"/>
    <mergeCell ref="B59:H59"/>
    <mergeCell ref="B57:H57"/>
    <mergeCell ref="B58:H58"/>
    <mergeCell ref="B60:H60"/>
    <mergeCell ref="B56:H56"/>
    <mergeCell ref="B18:I18"/>
    <mergeCell ref="A43:A44"/>
    <mergeCell ref="B43:C43"/>
    <mergeCell ref="D43:E43"/>
    <mergeCell ref="F43:G43"/>
    <mergeCell ref="H43:I43"/>
    <mergeCell ref="B37:H37"/>
    <mergeCell ref="B19:I19"/>
    <mergeCell ref="B38:I38"/>
    <mergeCell ref="B39:I39"/>
    <mergeCell ref="A23:A24"/>
    <mergeCell ref="B23:C23"/>
    <mergeCell ref="D23:E23"/>
    <mergeCell ref="F23:G23"/>
    <mergeCell ref="B3:C3"/>
    <mergeCell ref="D3:E3"/>
    <mergeCell ref="F3:G3"/>
    <mergeCell ref="H3:I3"/>
    <mergeCell ref="A3:A4"/>
  </mergeCells>
  <phoneticPr fontId="3" type="noConversion"/>
  <printOptions horizontalCentered="1"/>
  <pageMargins left="0.23622047244094491" right="0.23622047244094491" top="0.35433070866141736" bottom="0.15748031496062992" header="0.31496062992125984" footer="0.31496062992125984"/>
  <pageSetup paperSize="9" scale="80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view="pageBreakPreview" zoomScale="160" zoomScaleNormal="100" zoomScaleSheetLayoutView="160" workbookViewId="0"/>
  </sheetViews>
  <sheetFormatPr defaultRowHeight="15.75" x14ac:dyDescent="0.25"/>
  <cols>
    <col min="1" max="1" width="9.25" style="3" customWidth="1"/>
    <col min="2" max="16384" width="9" style="3"/>
  </cols>
  <sheetData>
    <row r="1" spans="1:7" ht="23.85" customHeight="1" x14ac:dyDescent="0.25">
      <c r="A1" s="41" t="s">
        <v>263</v>
      </c>
    </row>
    <row r="2" spans="1:7" ht="11.65" customHeight="1" x14ac:dyDescent="0.25"/>
    <row r="3" spans="1:7" s="7" customFormat="1" ht="23.85" customHeight="1" x14ac:dyDescent="0.2">
      <c r="A3" s="271"/>
      <c r="B3" s="268" t="s">
        <v>73</v>
      </c>
      <c r="C3" s="268"/>
      <c r="D3" s="268"/>
      <c r="E3" s="268"/>
      <c r="F3" s="268"/>
      <c r="G3" s="269"/>
    </row>
    <row r="4" spans="1:7" s="7" customFormat="1" ht="21.6" customHeight="1" x14ac:dyDescent="0.2">
      <c r="A4" s="271"/>
      <c r="B4" s="268" t="s">
        <v>74</v>
      </c>
      <c r="C4" s="268" t="s">
        <v>75</v>
      </c>
      <c r="D4" s="270"/>
      <c r="E4" s="270"/>
      <c r="F4" s="270"/>
      <c r="G4" s="269"/>
    </row>
    <row r="5" spans="1:7" s="7" customFormat="1" ht="22.9" customHeight="1" x14ac:dyDescent="0.2">
      <c r="A5" s="272"/>
      <c r="B5" s="270"/>
      <c r="C5" s="44" t="s">
        <v>76</v>
      </c>
      <c r="D5" s="44" t="s">
        <v>77</v>
      </c>
      <c r="E5" s="44" t="s">
        <v>78</v>
      </c>
      <c r="F5" s="44" t="s">
        <v>79</v>
      </c>
      <c r="G5" s="45" t="s">
        <v>80</v>
      </c>
    </row>
    <row r="6" spans="1:7" s="7" customFormat="1" ht="17.850000000000001" customHeight="1" x14ac:dyDescent="0.2">
      <c r="A6" s="46">
        <v>100</v>
      </c>
      <c r="B6" s="49">
        <v>674</v>
      </c>
      <c r="C6" s="50">
        <v>34</v>
      </c>
      <c r="D6" s="50">
        <v>648</v>
      </c>
      <c r="E6" s="50">
        <v>0</v>
      </c>
      <c r="F6" s="50">
        <v>31</v>
      </c>
      <c r="G6" s="91">
        <v>4.7685834502103785E-2</v>
      </c>
    </row>
    <row r="7" spans="1:7" s="7" customFormat="1" ht="17.850000000000001" customHeight="1" x14ac:dyDescent="0.2">
      <c r="A7" s="46">
        <v>101</v>
      </c>
      <c r="B7" s="49">
        <v>835</v>
      </c>
      <c r="C7" s="50">
        <v>37</v>
      </c>
      <c r="D7" s="50">
        <v>771</v>
      </c>
      <c r="E7" s="50">
        <v>1</v>
      </c>
      <c r="F7" s="50">
        <v>11</v>
      </c>
      <c r="G7" s="91">
        <v>4.6341463414634146E-2</v>
      </c>
    </row>
    <row r="8" spans="1:7" s="7" customFormat="1" ht="17.850000000000001" customHeight="1" x14ac:dyDescent="0.2">
      <c r="A8" s="46">
        <v>102</v>
      </c>
      <c r="B8" s="49">
        <v>811</v>
      </c>
      <c r="C8" s="50">
        <v>59</v>
      </c>
      <c r="D8" s="50">
        <v>653</v>
      </c>
      <c r="E8" s="50">
        <v>14</v>
      </c>
      <c r="F8" s="50">
        <v>10</v>
      </c>
      <c r="G8" s="91">
        <v>9.9184782608695649E-2</v>
      </c>
    </row>
    <row r="9" spans="1:7" s="7" customFormat="1" ht="17.850000000000001" customHeight="1" x14ac:dyDescent="0.2">
      <c r="A9" s="46">
        <v>103</v>
      </c>
      <c r="B9" s="50">
        <v>787</v>
      </c>
      <c r="C9" s="50">
        <v>84</v>
      </c>
      <c r="D9" s="50">
        <v>652</v>
      </c>
      <c r="E9" s="50">
        <v>15</v>
      </c>
      <c r="F9" s="50">
        <v>10</v>
      </c>
      <c r="G9" s="91">
        <v>0.13009198423127463</v>
      </c>
    </row>
    <row r="10" spans="1:7" s="7" customFormat="1" ht="17.850000000000001" customHeight="1" x14ac:dyDescent="0.2">
      <c r="A10" s="46">
        <v>104</v>
      </c>
      <c r="B10" s="50">
        <v>722</v>
      </c>
      <c r="C10" s="50">
        <v>29</v>
      </c>
      <c r="D10" s="50">
        <v>709</v>
      </c>
      <c r="E10" s="50">
        <v>4</v>
      </c>
      <c r="F10" s="50">
        <v>5</v>
      </c>
      <c r="G10" s="91">
        <v>4.4176706000000003E-2</v>
      </c>
    </row>
    <row r="11" spans="1:7" s="48" customFormat="1" ht="17.850000000000001" customHeight="1" x14ac:dyDescent="0.2">
      <c r="A11" s="46">
        <v>105</v>
      </c>
      <c r="B11" s="50">
        <v>688</v>
      </c>
      <c r="C11" s="50">
        <v>15</v>
      </c>
      <c r="D11" s="50">
        <v>680</v>
      </c>
      <c r="E11" s="50">
        <v>4</v>
      </c>
      <c r="F11" s="50">
        <v>11</v>
      </c>
      <c r="G11" s="91">
        <v>2.6800000000000001E-2</v>
      </c>
    </row>
    <row r="12" spans="1:7" s="48" customFormat="1" ht="17.850000000000001" customHeight="1" x14ac:dyDescent="0.2">
      <c r="A12" s="46">
        <v>106</v>
      </c>
      <c r="B12" s="50">
        <v>684</v>
      </c>
      <c r="C12" s="50">
        <v>26</v>
      </c>
      <c r="D12" s="50">
        <v>689</v>
      </c>
      <c r="E12" s="50">
        <v>7</v>
      </c>
      <c r="F12" s="50">
        <v>11</v>
      </c>
      <c r="G12" s="91">
        <v>4.4999999999999998E-2</v>
      </c>
    </row>
    <row r="13" spans="1:7" s="48" customFormat="1" ht="17.850000000000001" customHeight="1" x14ac:dyDescent="0.2">
      <c r="A13" s="46">
        <v>107</v>
      </c>
      <c r="B13" s="50">
        <v>683</v>
      </c>
      <c r="C13" s="50">
        <v>11</v>
      </c>
      <c r="D13" s="50">
        <v>624</v>
      </c>
      <c r="E13" s="50">
        <v>3</v>
      </c>
      <c r="F13" s="50">
        <v>4</v>
      </c>
      <c r="G13" s="91">
        <v>2.18E-2</v>
      </c>
    </row>
    <row r="14" spans="1:7" s="48" customFormat="1" ht="17.850000000000001" customHeight="1" x14ac:dyDescent="0.2">
      <c r="A14" s="46">
        <v>108</v>
      </c>
      <c r="B14" s="50">
        <v>636</v>
      </c>
      <c r="C14" s="50">
        <v>16</v>
      </c>
      <c r="D14" s="50">
        <v>636</v>
      </c>
      <c r="E14" s="50">
        <v>8</v>
      </c>
      <c r="F14" s="50">
        <v>3</v>
      </c>
      <c r="G14" s="224">
        <v>3.6200000000000003E-2</v>
      </c>
    </row>
    <row r="15" spans="1:7" s="7" customFormat="1" ht="17.850000000000001" customHeight="1" x14ac:dyDescent="0.2">
      <c r="A15" s="144">
        <v>109</v>
      </c>
      <c r="B15" s="162">
        <v>535</v>
      </c>
      <c r="C15" s="162">
        <v>14</v>
      </c>
      <c r="D15" s="162">
        <v>578</v>
      </c>
      <c r="E15" s="162">
        <v>7</v>
      </c>
      <c r="F15" s="162">
        <v>3</v>
      </c>
      <c r="G15" s="163">
        <v>3.49E-2</v>
      </c>
    </row>
    <row r="16" spans="1:7" ht="12.4" customHeight="1" x14ac:dyDescent="0.25"/>
    <row r="17" spans="1:7" x14ac:dyDescent="0.25">
      <c r="A17" s="116" t="s">
        <v>36</v>
      </c>
      <c r="B17" s="117" t="s">
        <v>48</v>
      </c>
      <c r="C17" s="117"/>
      <c r="D17" s="117"/>
      <c r="E17" s="117"/>
      <c r="F17" s="117"/>
      <c r="G17" s="117"/>
    </row>
    <row r="18" spans="1:7" ht="28.5" customHeight="1" x14ac:dyDescent="0.25">
      <c r="A18" s="121" t="s">
        <v>46</v>
      </c>
      <c r="B18" s="250" t="s">
        <v>49</v>
      </c>
      <c r="C18" s="250"/>
      <c r="D18" s="250"/>
      <c r="E18" s="250"/>
      <c r="F18" s="250"/>
      <c r="G18" s="250"/>
    </row>
    <row r="19" spans="1:7" x14ac:dyDescent="0.25">
      <c r="A19" s="121" t="s">
        <v>47</v>
      </c>
      <c r="B19" s="117" t="s">
        <v>50</v>
      </c>
      <c r="C19" s="117"/>
      <c r="D19" s="117"/>
      <c r="E19" s="117"/>
      <c r="F19" s="117"/>
      <c r="G19" s="117"/>
    </row>
  </sheetData>
  <mergeCells count="5">
    <mergeCell ref="B3:G3"/>
    <mergeCell ref="B4:B5"/>
    <mergeCell ref="A3:A5"/>
    <mergeCell ref="C4:G4"/>
    <mergeCell ref="B18:G18"/>
  </mergeCells>
  <phoneticPr fontId="4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11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6"/>
  <sheetViews>
    <sheetView view="pageBreakPreview" zoomScale="160" zoomScaleNormal="85" zoomScaleSheetLayoutView="160" workbookViewId="0"/>
  </sheetViews>
  <sheetFormatPr defaultRowHeight="15.75" x14ac:dyDescent="0.25"/>
  <cols>
    <col min="1" max="1" width="12.5" style="3" customWidth="1"/>
    <col min="2" max="2" width="9.5" style="3" customWidth="1"/>
    <col min="3" max="10" width="8" style="3" customWidth="1"/>
    <col min="11" max="16384" width="9" style="3"/>
  </cols>
  <sheetData>
    <row r="1" spans="1:12" ht="16.5" x14ac:dyDescent="0.25">
      <c r="A1" s="41" t="s">
        <v>262</v>
      </c>
    </row>
    <row r="2" spans="1:12" ht="8.85" customHeight="1" x14ac:dyDescent="0.25"/>
    <row r="3" spans="1:12" s="7" customFormat="1" ht="24.4" customHeight="1" x14ac:dyDescent="0.2">
      <c r="A3" s="271"/>
      <c r="B3" s="268" t="s">
        <v>67</v>
      </c>
      <c r="C3" s="268" t="s">
        <v>68</v>
      </c>
      <c r="D3" s="270"/>
      <c r="E3" s="270"/>
      <c r="F3" s="270"/>
      <c r="G3" s="270"/>
      <c r="H3" s="270"/>
      <c r="I3" s="270"/>
      <c r="J3" s="269"/>
      <c r="K3" s="43"/>
    </row>
    <row r="4" spans="1:12" s="7" customFormat="1" ht="34.9" customHeight="1" x14ac:dyDescent="0.2">
      <c r="A4" s="272"/>
      <c r="B4" s="270"/>
      <c r="C4" s="44" t="s">
        <v>69</v>
      </c>
      <c r="D4" s="133" t="s">
        <v>60</v>
      </c>
      <c r="E4" s="133" t="s">
        <v>61</v>
      </c>
      <c r="F4" s="133" t="s">
        <v>62</v>
      </c>
      <c r="G4" s="133" t="s">
        <v>63</v>
      </c>
      <c r="H4" s="44" t="s">
        <v>70</v>
      </c>
      <c r="I4" s="44" t="s">
        <v>71</v>
      </c>
      <c r="J4" s="45" t="s">
        <v>72</v>
      </c>
      <c r="K4" s="43"/>
    </row>
    <row r="5" spans="1:12" s="7" customFormat="1" ht="19.899999999999999" customHeight="1" x14ac:dyDescent="0.2">
      <c r="A5" s="46">
        <v>100</v>
      </c>
      <c r="B5" s="49">
        <v>173</v>
      </c>
      <c r="C5" s="50">
        <v>9</v>
      </c>
      <c r="D5" s="50">
        <v>16</v>
      </c>
      <c r="E5" s="50">
        <v>162</v>
      </c>
      <c r="F5" s="50">
        <v>16</v>
      </c>
      <c r="G5" s="50">
        <v>8</v>
      </c>
      <c r="H5" s="50">
        <v>5</v>
      </c>
      <c r="I5" s="50">
        <v>1</v>
      </c>
      <c r="J5" s="51">
        <v>217</v>
      </c>
      <c r="K5" s="47"/>
      <c r="L5" s="39"/>
    </row>
    <row r="6" spans="1:12" s="7" customFormat="1" ht="19.899999999999999" customHeight="1" x14ac:dyDescent="0.2">
      <c r="A6" s="46">
        <v>101</v>
      </c>
      <c r="B6" s="50">
        <v>192</v>
      </c>
      <c r="C6" s="50">
        <v>8</v>
      </c>
      <c r="D6" s="50">
        <v>18</v>
      </c>
      <c r="E6" s="50">
        <v>122</v>
      </c>
      <c r="F6" s="50">
        <v>19</v>
      </c>
      <c r="G6" s="50">
        <v>1</v>
      </c>
      <c r="H6" s="50">
        <v>3</v>
      </c>
      <c r="I6" s="50">
        <v>0</v>
      </c>
      <c r="J6" s="51">
        <v>171</v>
      </c>
      <c r="K6" s="47"/>
      <c r="L6" s="39"/>
    </row>
    <row r="7" spans="1:12" s="7" customFormat="1" ht="19.899999999999999" customHeight="1" x14ac:dyDescent="0.2">
      <c r="A7" s="46">
        <v>102</v>
      </c>
      <c r="B7" s="50">
        <v>157</v>
      </c>
      <c r="C7" s="50">
        <v>6</v>
      </c>
      <c r="D7" s="50">
        <v>21</v>
      </c>
      <c r="E7" s="50">
        <v>118</v>
      </c>
      <c r="F7" s="50">
        <v>11</v>
      </c>
      <c r="G7" s="50">
        <v>6</v>
      </c>
      <c r="H7" s="50">
        <v>3</v>
      </c>
      <c r="I7" s="50">
        <v>0</v>
      </c>
      <c r="J7" s="50">
        <v>165</v>
      </c>
      <c r="K7" s="47"/>
      <c r="L7" s="39"/>
    </row>
    <row r="8" spans="1:12" s="48" customFormat="1" ht="19.899999999999999" customHeight="1" x14ac:dyDescent="0.2">
      <c r="A8" s="46">
        <v>103</v>
      </c>
      <c r="B8" s="50">
        <v>162</v>
      </c>
      <c r="C8" s="50">
        <v>9</v>
      </c>
      <c r="D8" s="50">
        <v>19</v>
      </c>
      <c r="E8" s="50">
        <v>120</v>
      </c>
      <c r="F8" s="50">
        <v>9</v>
      </c>
      <c r="G8" s="50">
        <v>3</v>
      </c>
      <c r="H8" s="50">
        <v>1</v>
      </c>
      <c r="I8" s="50">
        <v>0</v>
      </c>
      <c r="J8" s="50">
        <v>161</v>
      </c>
      <c r="K8" s="47"/>
      <c r="L8" s="39"/>
    </row>
    <row r="9" spans="1:12" s="48" customFormat="1" ht="19.899999999999999" customHeight="1" x14ac:dyDescent="0.2">
      <c r="A9" s="46">
        <v>104</v>
      </c>
      <c r="B9" s="50">
        <v>159</v>
      </c>
      <c r="C9" s="50">
        <v>17</v>
      </c>
      <c r="D9" s="50">
        <v>20</v>
      </c>
      <c r="E9" s="50">
        <v>96</v>
      </c>
      <c r="F9" s="50">
        <v>8</v>
      </c>
      <c r="G9" s="50">
        <v>4</v>
      </c>
      <c r="H9" s="50">
        <v>3</v>
      </c>
      <c r="I9" s="50">
        <v>0</v>
      </c>
      <c r="J9" s="50">
        <v>148</v>
      </c>
      <c r="K9" s="47"/>
      <c r="L9" s="39"/>
    </row>
    <row r="10" spans="1:12" s="48" customFormat="1" ht="19.899999999999999" customHeight="1" x14ac:dyDescent="0.2">
      <c r="A10" s="46">
        <v>105</v>
      </c>
      <c r="B10" s="50">
        <v>158</v>
      </c>
      <c r="C10" s="50">
        <v>9</v>
      </c>
      <c r="D10" s="50">
        <v>14</v>
      </c>
      <c r="E10" s="50">
        <v>119</v>
      </c>
      <c r="F10" s="50">
        <v>3</v>
      </c>
      <c r="G10" s="50">
        <v>6</v>
      </c>
      <c r="H10" s="50">
        <v>2</v>
      </c>
      <c r="I10" s="50">
        <v>0</v>
      </c>
      <c r="J10" s="50">
        <v>153</v>
      </c>
      <c r="K10" s="47"/>
      <c r="L10" s="39"/>
    </row>
    <row r="11" spans="1:12" s="7" customFormat="1" ht="19.899999999999999" customHeight="1" x14ac:dyDescent="0.2">
      <c r="A11" s="46">
        <v>106</v>
      </c>
      <c r="B11" s="50">
        <v>176</v>
      </c>
      <c r="C11" s="50">
        <v>12</v>
      </c>
      <c r="D11" s="50">
        <v>16</v>
      </c>
      <c r="E11" s="50">
        <v>105</v>
      </c>
      <c r="F11" s="50">
        <v>3</v>
      </c>
      <c r="G11" s="50">
        <v>5</v>
      </c>
      <c r="H11" s="50">
        <v>7</v>
      </c>
      <c r="I11" s="50">
        <v>0</v>
      </c>
      <c r="J11" s="50">
        <v>148</v>
      </c>
    </row>
    <row r="12" spans="1:12" ht="19.899999999999999" customHeight="1" x14ac:dyDescent="0.25">
      <c r="A12" s="46">
        <v>107</v>
      </c>
      <c r="B12" s="50">
        <v>117</v>
      </c>
      <c r="C12" s="50">
        <v>17</v>
      </c>
      <c r="D12" s="50">
        <v>19</v>
      </c>
      <c r="E12" s="50">
        <v>117</v>
      </c>
      <c r="F12" s="50">
        <v>5</v>
      </c>
      <c r="G12" s="50">
        <v>6</v>
      </c>
      <c r="H12" s="50">
        <v>1</v>
      </c>
      <c r="I12" s="50">
        <v>0</v>
      </c>
      <c r="J12" s="50">
        <v>165</v>
      </c>
    </row>
    <row r="13" spans="1:12" ht="19.899999999999999" customHeight="1" x14ac:dyDescent="0.25">
      <c r="A13" s="46">
        <v>108</v>
      </c>
      <c r="B13" s="50">
        <v>152</v>
      </c>
      <c r="C13" s="50">
        <v>10</v>
      </c>
      <c r="D13" s="50">
        <v>29</v>
      </c>
      <c r="E13" s="50">
        <v>96</v>
      </c>
      <c r="F13" s="50">
        <v>5</v>
      </c>
      <c r="G13" s="50">
        <v>5</v>
      </c>
      <c r="H13" s="50">
        <v>3</v>
      </c>
      <c r="I13" s="50">
        <v>0</v>
      </c>
      <c r="J13" s="50">
        <v>148</v>
      </c>
    </row>
    <row r="14" spans="1:12" ht="19.899999999999999" customHeight="1" x14ac:dyDescent="0.25">
      <c r="A14" s="144">
        <v>109</v>
      </c>
      <c r="B14" s="162">
        <v>130</v>
      </c>
      <c r="C14" s="162">
        <v>10</v>
      </c>
      <c r="D14" s="162">
        <v>12</v>
      </c>
      <c r="E14" s="162">
        <v>104</v>
      </c>
      <c r="F14" s="162">
        <v>4</v>
      </c>
      <c r="G14" s="162">
        <v>6</v>
      </c>
      <c r="H14" s="162">
        <v>4</v>
      </c>
      <c r="I14" s="162">
        <v>0</v>
      </c>
      <c r="J14" s="162">
        <v>140</v>
      </c>
    </row>
    <row r="15" spans="1:12" s="20" customFormat="1" ht="29.25" customHeight="1" x14ac:dyDescent="0.2">
      <c r="A15" s="116" t="s">
        <v>36</v>
      </c>
      <c r="B15" s="250" t="s">
        <v>51</v>
      </c>
      <c r="C15" s="250"/>
      <c r="D15" s="250"/>
      <c r="E15" s="250"/>
      <c r="F15" s="250"/>
      <c r="G15" s="250"/>
      <c r="H15" s="250"/>
      <c r="I15" s="250"/>
      <c r="J15" s="250"/>
    </row>
    <row r="16" spans="1:12" s="20" customFormat="1" ht="29.25" customHeight="1" x14ac:dyDescent="0.2">
      <c r="A16" s="121" t="s">
        <v>46</v>
      </c>
      <c r="B16" s="250" t="s">
        <v>52</v>
      </c>
      <c r="C16" s="250"/>
      <c r="D16" s="250"/>
      <c r="E16" s="250"/>
      <c r="F16" s="250"/>
      <c r="G16" s="250"/>
      <c r="H16" s="250"/>
      <c r="I16" s="250"/>
      <c r="J16" s="250"/>
    </row>
  </sheetData>
  <mergeCells count="5">
    <mergeCell ref="A3:A4"/>
    <mergeCell ref="B3:B4"/>
    <mergeCell ref="C3:J3"/>
    <mergeCell ref="B15:J15"/>
    <mergeCell ref="B16:J16"/>
  </mergeCells>
  <phoneticPr fontId="4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/>
  <dimension ref="A2:D30"/>
  <sheetViews>
    <sheetView view="pageBreakPreview" zoomScale="120" zoomScaleNormal="85" zoomScaleSheetLayoutView="120" workbookViewId="0">
      <selection activeCell="C1" sqref="C1:D1048576"/>
    </sheetView>
  </sheetViews>
  <sheetFormatPr defaultRowHeight="15.75" x14ac:dyDescent="0.25"/>
  <cols>
    <col min="1" max="1" width="5.125" style="3" customWidth="1"/>
    <col min="2" max="2" width="14.75" style="3" customWidth="1"/>
    <col min="3" max="4" width="25.625" style="3" customWidth="1"/>
    <col min="5" max="16384" width="9" style="3"/>
  </cols>
  <sheetData>
    <row r="2" spans="1:4" x14ac:dyDescent="0.25">
      <c r="A2" s="273" t="s">
        <v>66</v>
      </c>
      <c r="B2" s="274"/>
      <c r="C2" s="274"/>
      <c r="D2" s="274"/>
    </row>
    <row r="3" spans="1:4" x14ac:dyDescent="0.25">
      <c r="A3" s="52"/>
      <c r="B3" s="53"/>
      <c r="C3" s="53"/>
      <c r="D3" s="53"/>
    </row>
    <row r="4" spans="1:4" ht="65.45" customHeight="1" x14ac:dyDescent="0.25">
      <c r="B4" s="54"/>
      <c r="C4" s="55" t="s">
        <v>10</v>
      </c>
      <c r="D4" s="55" t="s">
        <v>11</v>
      </c>
    </row>
    <row r="5" spans="1:4" x14ac:dyDescent="0.25">
      <c r="A5" s="57"/>
      <c r="B5" s="92">
        <v>100</v>
      </c>
      <c r="C5" s="59">
        <v>50895</v>
      </c>
      <c r="D5" s="59">
        <v>16725</v>
      </c>
    </row>
    <row r="6" spans="1:4" x14ac:dyDescent="0.25">
      <c r="A6" s="60"/>
      <c r="B6" s="92">
        <v>101</v>
      </c>
      <c r="C6" s="59">
        <v>55696</v>
      </c>
      <c r="D6" s="59">
        <v>18661</v>
      </c>
    </row>
    <row r="7" spans="1:4" x14ac:dyDescent="0.25">
      <c r="A7" s="60"/>
      <c r="B7" s="92">
        <v>102</v>
      </c>
      <c r="C7" s="59">
        <v>55338</v>
      </c>
      <c r="D7" s="58">
        <v>18693</v>
      </c>
    </row>
    <row r="8" spans="1:4" x14ac:dyDescent="0.25">
      <c r="A8" s="60"/>
      <c r="B8" s="92">
        <v>103</v>
      </c>
      <c r="C8" s="59">
        <v>56217</v>
      </c>
      <c r="D8" s="58">
        <v>19716</v>
      </c>
    </row>
    <row r="9" spans="1:4" x14ac:dyDescent="0.25">
      <c r="A9" s="60"/>
      <c r="B9" s="92">
        <v>104</v>
      </c>
      <c r="C9" s="59">
        <v>57356</v>
      </c>
      <c r="D9" s="58">
        <v>21167</v>
      </c>
    </row>
    <row r="10" spans="1:4" x14ac:dyDescent="0.25">
      <c r="A10" s="60"/>
      <c r="B10" s="92">
        <v>105</v>
      </c>
      <c r="C10" s="59">
        <v>57548</v>
      </c>
      <c r="D10" s="58">
        <v>21752</v>
      </c>
    </row>
    <row r="11" spans="1:4" x14ac:dyDescent="0.25">
      <c r="A11" s="60"/>
      <c r="B11" s="92">
        <v>106</v>
      </c>
      <c r="C11" s="59">
        <v>61215</v>
      </c>
      <c r="D11" s="58">
        <v>22587</v>
      </c>
    </row>
    <row r="12" spans="1:4" x14ac:dyDescent="0.25">
      <c r="A12" s="60"/>
      <c r="B12" s="92">
        <v>107</v>
      </c>
      <c r="C12" s="59">
        <v>59840</v>
      </c>
      <c r="D12" s="58">
        <v>24976</v>
      </c>
    </row>
    <row r="13" spans="1:4" x14ac:dyDescent="0.25">
      <c r="A13" s="60"/>
      <c r="B13" s="92">
        <v>108</v>
      </c>
      <c r="C13" s="225">
        <v>61928</v>
      </c>
      <c r="D13" s="226">
        <v>24866</v>
      </c>
    </row>
    <row r="14" spans="1:4" x14ac:dyDescent="0.25">
      <c r="A14" s="60"/>
      <c r="B14" s="143">
        <v>109</v>
      </c>
      <c r="C14" s="164">
        <v>72170</v>
      </c>
      <c r="D14" s="165">
        <v>21919</v>
      </c>
    </row>
    <row r="15" spans="1:4" s="7" customFormat="1" ht="13.15" customHeight="1" x14ac:dyDescent="0.2">
      <c r="A15" s="61"/>
      <c r="B15" s="275" t="s">
        <v>53</v>
      </c>
      <c r="C15" s="275"/>
      <c r="D15" s="275"/>
    </row>
    <row r="16" spans="1:4" s="7" customFormat="1" ht="30.6" customHeight="1" x14ac:dyDescent="0.2">
      <c r="A16" s="61"/>
      <c r="B16" s="149" t="s">
        <v>98</v>
      </c>
      <c r="C16" s="276" t="s">
        <v>55</v>
      </c>
      <c r="D16" s="276"/>
    </row>
    <row r="17" spans="1:4" s="7" customFormat="1" ht="30.6" customHeight="1" x14ac:dyDescent="0.2">
      <c r="A17" s="61"/>
      <c r="B17" s="128"/>
      <c r="C17" s="127"/>
      <c r="D17" s="127"/>
    </row>
    <row r="18" spans="1:4" x14ac:dyDescent="0.25">
      <c r="A18" s="273" t="s">
        <v>32</v>
      </c>
      <c r="B18" s="274"/>
      <c r="C18" s="274"/>
      <c r="D18" s="274"/>
    </row>
    <row r="19" spans="1:4" x14ac:dyDescent="0.25">
      <c r="A19" s="52"/>
      <c r="B19" s="53"/>
      <c r="C19" s="53"/>
      <c r="D19" s="53"/>
    </row>
    <row r="20" spans="1:4" ht="65.45" customHeight="1" x14ac:dyDescent="0.25">
      <c r="B20" s="62"/>
      <c r="C20" s="63" t="s">
        <v>10</v>
      </c>
      <c r="D20" s="55" t="s">
        <v>11</v>
      </c>
    </row>
    <row r="21" spans="1:4" x14ac:dyDescent="0.25">
      <c r="A21" s="57"/>
      <c r="B21" s="64">
        <v>100</v>
      </c>
      <c r="C21" s="56">
        <v>36687</v>
      </c>
      <c r="D21" s="56">
        <v>11628</v>
      </c>
    </row>
    <row r="22" spans="1:4" x14ac:dyDescent="0.25">
      <c r="A22" s="57"/>
      <c r="B22" s="64">
        <v>101</v>
      </c>
      <c r="C22" s="56">
        <v>45659</v>
      </c>
      <c r="D22" s="56">
        <v>16259</v>
      </c>
    </row>
    <row r="23" spans="1:4" x14ac:dyDescent="0.25">
      <c r="B23" s="64">
        <v>102</v>
      </c>
      <c r="C23" s="56">
        <v>44174</v>
      </c>
      <c r="D23" s="56">
        <v>16383</v>
      </c>
    </row>
    <row r="24" spans="1:4" x14ac:dyDescent="0.25">
      <c r="B24" s="64">
        <v>103</v>
      </c>
      <c r="C24" s="56">
        <v>48728</v>
      </c>
      <c r="D24" s="56">
        <v>17529</v>
      </c>
    </row>
    <row r="25" spans="1:4" x14ac:dyDescent="0.25">
      <c r="B25" s="64">
        <v>104</v>
      </c>
      <c r="C25" s="56">
        <v>45233</v>
      </c>
      <c r="D25" s="56">
        <v>17760</v>
      </c>
    </row>
    <row r="26" spans="1:4" x14ac:dyDescent="0.25">
      <c r="B26" s="64">
        <v>105</v>
      </c>
      <c r="C26" s="56">
        <v>48828</v>
      </c>
      <c r="D26" s="56">
        <v>19349</v>
      </c>
    </row>
    <row r="27" spans="1:4" x14ac:dyDescent="0.25">
      <c r="B27" s="64">
        <v>106</v>
      </c>
      <c r="C27" s="56">
        <v>53202</v>
      </c>
      <c r="D27" s="56">
        <v>21024</v>
      </c>
    </row>
    <row r="28" spans="1:4" x14ac:dyDescent="0.25">
      <c r="B28" s="92">
        <v>107</v>
      </c>
      <c r="C28" s="56">
        <v>50463</v>
      </c>
      <c r="D28" s="56">
        <v>21346</v>
      </c>
    </row>
    <row r="29" spans="1:4" x14ac:dyDescent="0.25">
      <c r="B29" s="92">
        <v>108</v>
      </c>
      <c r="C29" s="227">
        <v>48921</v>
      </c>
      <c r="D29" s="227">
        <v>21864</v>
      </c>
    </row>
    <row r="30" spans="1:4" x14ac:dyDescent="0.25">
      <c r="B30" s="143">
        <v>109</v>
      </c>
      <c r="C30" s="166">
        <v>56736</v>
      </c>
      <c r="D30" s="166">
        <v>22113</v>
      </c>
    </row>
  </sheetData>
  <mergeCells count="4">
    <mergeCell ref="A2:D2"/>
    <mergeCell ref="A18:D18"/>
    <mergeCell ref="B15:D15"/>
    <mergeCell ref="C16:D16"/>
  </mergeCells>
  <phoneticPr fontId="3" type="noConversion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8"/>
  <dimension ref="A1:G53"/>
  <sheetViews>
    <sheetView view="pageBreakPreview" zoomScale="145" zoomScaleNormal="100" zoomScaleSheetLayoutView="145" workbookViewId="0">
      <selection activeCell="B6" sqref="B6"/>
    </sheetView>
  </sheetViews>
  <sheetFormatPr defaultRowHeight="12.75" x14ac:dyDescent="0.2"/>
  <cols>
    <col min="1" max="1" width="7.75" style="18" customWidth="1"/>
    <col min="2" max="7" width="8.75" style="66" customWidth="1"/>
    <col min="8" max="16384" width="9" style="18"/>
  </cols>
  <sheetData>
    <row r="1" spans="1:7" ht="19.5" x14ac:dyDescent="0.3">
      <c r="A1" s="65" t="s">
        <v>64</v>
      </c>
    </row>
    <row r="2" spans="1:7" ht="16.5" x14ac:dyDescent="0.25">
      <c r="A2" s="67" t="s">
        <v>65</v>
      </c>
      <c r="B2" s="68"/>
      <c r="C2" s="68"/>
      <c r="D2" s="68"/>
      <c r="E2" s="68"/>
      <c r="F2" s="68"/>
      <c r="G2" s="68"/>
    </row>
    <row r="3" spans="1:7" ht="11.1" customHeight="1" x14ac:dyDescent="0.2"/>
    <row r="4" spans="1:7" ht="16.5" x14ac:dyDescent="0.25">
      <c r="A4" s="286" t="s">
        <v>12</v>
      </c>
      <c r="B4" s="283" t="s">
        <v>30</v>
      </c>
      <c r="C4" s="284"/>
      <c r="D4" s="285"/>
      <c r="E4" s="277" t="s">
        <v>13</v>
      </c>
      <c r="F4" s="278"/>
      <c r="G4" s="279"/>
    </row>
    <row r="5" spans="1:7" x14ac:dyDescent="0.2">
      <c r="A5" s="287"/>
      <c r="B5" s="134" t="s">
        <v>110</v>
      </c>
      <c r="C5" s="134" t="s">
        <v>111</v>
      </c>
      <c r="D5" s="134" t="s">
        <v>130</v>
      </c>
      <c r="E5" s="134" t="s">
        <v>110</v>
      </c>
      <c r="F5" s="134" t="s">
        <v>111</v>
      </c>
      <c r="G5" s="134" t="s">
        <v>130</v>
      </c>
    </row>
    <row r="6" spans="1:7" ht="15.75" customHeight="1" x14ac:dyDescent="0.25">
      <c r="A6" s="69" t="s">
        <v>14</v>
      </c>
      <c r="B6" s="70">
        <v>109979</v>
      </c>
      <c r="C6" s="167">
        <v>111588</v>
      </c>
      <c r="D6" s="167">
        <v>119567</v>
      </c>
      <c r="E6" s="70">
        <v>93974</v>
      </c>
      <c r="F6" s="167">
        <v>93419</v>
      </c>
      <c r="G6" s="167">
        <v>100371</v>
      </c>
    </row>
    <row r="7" spans="1:7" ht="12.4" customHeight="1" x14ac:dyDescent="0.2">
      <c r="A7" s="71">
        <v>1</v>
      </c>
      <c r="B7" s="72">
        <v>1342</v>
      </c>
      <c r="C7" s="168">
        <v>1343</v>
      </c>
      <c r="D7" s="168">
        <v>1436</v>
      </c>
      <c r="E7" s="72">
        <v>1340</v>
      </c>
      <c r="F7" s="168">
        <v>1135</v>
      </c>
      <c r="G7" s="168">
        <v>1258</v>
      </c>
    </row>
    <row r="8" spans="1:7" ht="12.4" customHeight="1" x14ac:dyDescent="0.2">
      <c r="A8" s="71">
        <v>2</v>
      </c>
      <c r="B8" s="72">
        <v>325</v>
      </c>
      <c r="C8" s="168">
        <v>355</v>
      </c>
      <c r="D8" s="168">
        <v>297</v>
      </c>
      <c r="E8" s="72">
        <v>348</v>
      </c>
      <c r="F8" s="168">
        <v>298</v>
      </c>
      <c r="G8" s="168">
        <v>332</v>
      </c>
    </row>
    <row r="9" spans="1:7" ht="12.4" customHeight="1" x14ac:dyDescent="0.2">
      <c r="A9" s="71">
        <v>3</v>
      </c>
      <c r="B9" s="72">
        <v>7079</v>
      </c>
      <c r="C9" s="168">
        <v>6754</v>
      </c>
      <c r="D9" s="168">
        <v>7212</v>
      </c>
      <c r="E9" s="72">
        <v>5483</v>
      </c>
      <c r="F9" s="168">
        <v>5761</v>
      </c>
      <c r="G9" s="168">
        <v>5656</v>
      </c>
    </row>
    <row r="10" spans="1:7" ht="12.4" customHeight="1" x14ac:dyDescent="0.2">
      <c r="A10" s="71">
        <v>4</v>
      </c>
      <c r="B10" s="72">
        <v>470</v>
      </c>
      <c r="C10" s="168">
        <v>472</v>
      </c>
      <c r="D10" s="168">
        <v>528</v>
      </c>
      <c r="E10" s="72">
        <v>476</v>
      </c>
      <c r="F10" s="168">
        <v>404</v>
      </c>
      <c r="G10" s="168">
        <v>415</v>
      </c>
    </row>
    <row r="11" spans="1:7" ht="12.4" customHeight="1" x14ac:dyDescent="0.2">
      <c r="A11" s="71">
        <v>5</v>
      </c>
      <c r="B11" s="72">
        <v>6781</v>
      </c>
      <c r="C11" s="168">
        <v>7167</v>
      </c>
      <c r="D11" s="168">
        <v>8550</v>
      </c>
      <c r="E11" s="72">
        <v>5519</v>
      </c>
      <c r="F11" s="168">
        <v>5535</v>
      </c>
      <c r="G11" s="168">
        <v>6902</v>
      </c>
    </row>
    <row r="12" spans="1:7" ht="12.4" customHeight="1" x14ac:dyDescent="0.2">
      <c r="A12" s="71">
        <v>6</v>
      </c>
      <c r="B12" s="72">
        <v>949</v>
      </c>
      <c r="C12" s="168">
        <v>873</v>
      </c>
      <c r="D12" s="168">
        <v>868</v>
      </c>
      <c r="E12" s="72">
        <v>873</v>
      </c>
      <c r="F12" s="168">
        <v>899</v>
      </c>
      <c r="G12" s="168">
        <v>841</v>
      </c>
    </row>
    <row r="13" spans="1:7" ht="12.4" customHeight="1" x14ac:dyDescent="0.2">
      <c r="A13" s="71">
        <v>7</v>
      </c>
      <c r="B13" s="72">
        <v>2140</v>
      </c>
      <c r="C13" s="168">
        <v>2217</v>
      </c>
      <c r="D13" s="168">
        <v>2061</v>
      </c>
      <c r="E13" s="72">
        <v>2110</v>
      </c>
      <c r="F13" s="168">
        <v>1969</v>
      </c>
      <c r="G13" s="168">
        <v>1989</v>
      </c>
    </row>
    <row r="14" spans="1:7" ht="12.4" customHeight="1" x14ac:dyDescent="0.2">
      <c r="A14" s="71">
        <v>8</v>
      </c>
      <c r="B14" s="72">
        <v>662</v>
      </c>
      <c r="C14" s="168">
        <v>717</v>
      </c>
      <c r="D14" s="168">
        <v>639</v>
      </c>
      <c r="E14" s="72">
        <v>689</v>
      </c>
      <c r="F14" s="168">
        <v>657</v>
      </c>
      <c r="G14" s="168">
        <v>620</v>
      </c>
    </row>
    <row r="15" spans="1:7" ht="12.4" customHeight="1" x14ac:dyDescent="0.2">
      <c r="A15" s="71">
        <v>9</v>
      </c>
      <c r="B15" s="72">
        <v>8583</v>
      </c>
      <c r="C15" s="168">
        <v>8635</v>
      </c>
      <c r="D15" s="168">
        <v>8631</v>
      </c>
      <c r="E15" s="72">
        <v>7934</v>
      </c>
      <c r="F15" s="168">
        <v>7327</v>
      </c>
      <c r="G15" s="168">
        <v>7350</v>
      </c>
    </row>
    <row r="16" spans="1:7" ht="12.4" customHeight="1" x14ac:dyDescent="0.2">
      <c r="A16" s="73">
        <v>10</v>
      </c>
      <c r="B16" s="72">
        <v>1845</v>
      </c>
      <c r="C16" s="168">
        <v>1994</v>
      </c>
      <c r="D16" s="168">
        <v>2584</v>
      </c>
      <c r="E16" s="72">
        <v>1545</v>
      </c>
      <c r="F16" s="168">
        <v>1612</v>
      </c>
      <c r="G16" s="168">
        <v>1840</v>
      </c>
    </row>
    <row r="17" spans="1:7" ht="12.4" customHeight="1" x14ac:dyDescent="0.2">
      <c r="A17" s="71">
        <v>11</v>
      </c>
      <c r="B17" s="108">
        <v>1922</v>
      </c>
      <c r="C17" s="169">
        <v>1895</v>
      </c>
      <c r="D17" s="169">
        <v>1947</v>
      </c>
      <c r="E17" s="108">
        <v>2018</v>
      </c>
      <c r="F17" s="169">
        <v>1679</v>
      </c>
      <c r="G17" s="169">
        <v>1716</v>
      </c>
    </row>
    <row r="18" spans="1:7" ht="12.4" customHeight="1" x14ac:dyDescent="0.2">
      <c r="A18" s="71">
        <v>12</v>
      </c>
      <c r="B18" s="72">
        <v>1613</v>
      </c>
      <c r="C18" s="168">
        <v>1452</v>
      </c>
      <c r="D18" s="168">
        <v>1555</v>
      </c>
      <c r="E18" s="72">
        <v>1581</v>
      </c>
      <c r="F18" s="168">
        <v>1395</v>
      </c>
      <c r="G18" s="168">
        <v>1291</v>
      </c>
    </row>
    <row r="19" spans="1:7" ht="12.4" customHeight="1" x14ac:dyDescent="0.2">
      <c r="A19" s="71">
        <v>13</v>
      </c>
      <c r="B19" s="72">
        <v>79</v>
      </c>
      <c r="C19" s="168">
        <v>75</v>
      </c>
      <c r="D19" s="168">
        <v>44</v>
      </c>
      <c r="E19" s="72">
        <v>77</v>
      </c>
      <c r="F19" s="168">
        <v>84</v>
      </c>
      <c r="G19" s="168">
        <v>46</v>
      </c>
    </row>
    <row r="20" spans="1:7" ht="12.4" customHeight="1" x14ac:dyDescent="0.2">
      <c r="A20" s="71">
        <v>14</v>
      </c>
      <c r="B20" s="72">
        <v>1393</v>
      </c>
      <c r="C20" s="168">
        <v>1355</v>
      </c>
      <c r="D20" s="168">
        <v>1242</v>
      </c>
      <c r="E20" s="72">
        <v>1273</v>
      </c>
      <c r="F20" s="168">
        <v>1262</v>
      </c>
      <c r="G20" s="168">
        <v>1077</v>
      </c>
    </row>
    <row r="21" spans="1:7" ht="12.4" customHeight="1" x14ac:dyDescent="0.2">
      <c r="A21" s="71">
        <v>15</v>
      </c>
      <c r="B21" s="72">
        <v>156</v>
      </c>
      <c r="C21" s="168">
        <v>155</v>
      </c>
      <c r="D21" s="168">
        <v>143</v>
      </c>
      <c r="E21" s="72">
        <v>140</v>
      </c>
      <c r="F21" s="168">
        <v>177</v>
      </c>
      <c r="G21" s="168">
        <v>122</v>
      </c>
    </row>
    <row r="22" spans="1:7" ht="12.4" customHeight="1" x14ac:dyDescent="0.2">
      <c r="A22" s="71">
        <v>16</v>
      </c>
      <c r="B22" s="72">
        <v>2860</v>
      </c>
      <c r="C22" s="168">
        <v>2795</v>
      </c>
      <c r="D22" s="168">
        <v>3132</v>
      </c>
      <c r="E22" s="72">
        <v>2729</v>
      </c>
      <c r="F22" s="168">
        <v>2531</v>
      </c>
      <c r="G22" s="168">
        <v>2568</v>
      </c>
    </row>
    <row r="23" spans="1:7" ht="12.4" customHeight="1" x14ac:dyDescent="0.2">
      <c r="A23" s="71">
        <v>17</v>
      </c>
      <c r="B23" s="72">
        <v>553</v>
      </c>
      <c r="C23" s="168">
        <v>506</v>
      </c>
      <c r="D23" s="168">
        <v>620</v>
      </c>
      <c r="E23" s="72">
        <v>548</v>
      </c>
      <c r="F23" s="168">
        <v>534</v>
      </c>
      <c r="G23" s="168">
        <v>555</v>
      </c>
    </row>
    <row r="24" spans="1:7" ht="12.4" customHeight="1" x14ac:dyDescent="0.2">
      <c r="A24" s="71">
        <v>18</v>
      </c>
      <c r="B24" s="72">
        <v>2166</v>
      </c>
      <c r="C24" s="168">
        <v>2210</v>
      </c>
      <c r="D24" s="168">
        <v>2172</v>
      </c>
      <c r="E24" s="72">
        <v>1901</v>
      </c>
      <c r="F24" s="168">
        <v>1871</v>
      </c>
      <c r="G24" s="168">
        <v>1898</v>
      </c>
    </row>
    <row r="25" spans="1:7" ht="12.4" customHeight="1" x14ac:dyDescent="0.2">
      <c r="A25" s="71">
        <v>19</v>
      </c>
      <c r="B25" s="72">
        <v>506</v>
      </c>
      <c r="C25" s="168">
        <v>444</v>
      </c>
      <c r="D25" s="168">
        <v>403</v>
      </c>
      <c r="E25" s="72">
        <v>457</v>
      </c>
      <c r="F25" s="168">
        <v>440</v>
      </c>
      <c r="G25" s="168">
        <v>396</v>
      </c>
    </row>
    <row r="26" spans="1:7" ht="12.4" customHeight="1" x14ac:dyDescent="0.2">
      <c r="A26" s="73">
        <v>20</v>
      </c>
      <c r="B26" s="72">
        <v>1652</v>
      </c>
      <c r="C26" s="168">
        <v>1534</v>
      </c>
      <c r="D26" s="168">
        <v>1590</v>
      </c>
      <c r="E26" s="72">
        <v>1411</v>
      </c>
      <c r="F26" s="168">
        <v>1432</v>
      </c>
      <c r="G26" s="168">
        <v>1415</v>
      </c>
    </row>
    <row r="27" spans="1:7" ht="12.4" customHeight="1" x14ac:dyDescent="0.2">
      <c r="A27" s="71">
        <v>21</v>
      </c>
      <c r="B27" s="108">
        <v>2182</v>
      </c>
      <c r="C27" s="169">
        <v>2236</v>
      </c>
      <c r="D27" s="169">
        <v>2435</v>
      </c>
      <c r="E27" s="108">
        <v>2107</v>
      </c>
      <c r="F27" s="169">
        <v>2016</v>
      </c>
      <c r="G27" s="169">
        <v>1989</v>
      </c>
    </row>
    <row r="28" spans="1:7" ht="12.4" customHeight="1" x14ac:dyDescent="0.2">
      <c r="A28" s="71">
        <v>22</v>
      </c>
      <c r="B28" s="72">
        <v>225</v>
      </c>
      <c r="C28" s="168">
        <v>182</v>
      </c>
      <c r="D28" s="168">
        <v>223</v>
      </c>
      <c r="E28" s="72">
        <v>213</v>
      </c>
      <c r="F28" s="168">
        <v>187</v>
      </c>
      <c r="G28" s="168">
        <v>190</v>
      </c>
    </row>
    <row r="29" spans="1:7" ht="12.4" customHeight="1" x14ac:dyDescent="0.2">
      <c r="A29" s="71">
        <v>23</v>
      </c>
      <c r="B29" s="72">
        <v>100</v>
      </c>
      <c r="C29" s="168">
        <v>94</v>
      </c>
      <c r="D29" s="168">
        <v>83</v>
      </c>
      <c r="E29" s="72">
        <v>87</v>
      </c>
      <c r="F29" s="168">
        <v>93</v>
      </c>
      <c r="G29" s="168">
        <v>86</v>
      </c>
    </row>
    <row r="30" spans="1:7" ht="12.4" customHeight="1" x14ac:dyDescent="0.2">
      <c r="A30" s="71">
        <v>24</v>
      </c>
      <c r="B30" s="72">
        <v>1096</v>
      </c>
      <c r="C30" s="168">
        <v>1035</v>
      </c>
      <c r="D30" s="168">
        <v>1231</v>
      </c>
      <c r="E30" s="72">
        <v>912</v>
      </c>
      <c r="F30" s="168">
        <v>941</v>
      </c>
      <c r="G30" s="168">
        <v>963</v>
      </c>
    </row>
    <row r="31" spans="1:7" ht="12.4" customHeight="1" x14ac:dyDescent="0.2">
      <c r="A31" s="71">
        <v>25</v>
      </c>
      <c r="B31" s="72">
        <v>4358</v>
      </c>
      <c r="C31" s="168">
        <v>4631</v>
      </c>
      <c r="D31" s="168">
        <v>4493</v>
      </c>
      <c r="E31" s="72">
        <v>3657</v>
      </c>
      <c r="F31" s="168">
        <v>3685</v>
      </c>
      <c r="G31" s="168">
        <v>3838</v>
      </c>
    </row>
    <row r="32" spans="1:7" ht="12.4" customHeight="1" x14ac:dyDescent="0.2">
      <c r="A32" s="71">
        <v>26</v>
      </c>
      <c r="B32" s="72">
        <v>334</v>
      </c>
      <c r="C32" s="168">
        <v>348</v>
      </c>
      <c r="D32" s="168">
        <v>389</v>
      </c>
      <c r="E32" s="72">
        <v>313</v>
      </c>
      <c r="F32" s="168">
        <v>342</v>
      </c>
      <c r="G32" s="168">
        <v>329</v>
      </c>
    </row>
    <row r="33" spans="1:7" ht="12.4" customHeight="1" x14ac:dyDescent="0.2">
      <c r="A33" s="71">
        <v>27</v>
      </c>
      <c r="B33" s="72">
        <v>267</v>
      </c>
      <c r="C33" s="168">
        <v>211</v>
      </c>
      <c r="D33" s="168">
        <v>271</v>
      </c>
      <c r="E33" s="72">
        <v>227</v>
      </c>
      <c r="F33" s="168">
        <v>245</v>
      </c>
      <c r="G33" s="168">
        <v>199</v>
      </c>
    </row>
    <row r="34" spans="1:7" ht="12.4" customHeight="1" x14ac:dyDescent="0.2">
      <c r="A34" s="71">
        <v>28</v>
      </c>
      <c r="B34" s="72">
        <v>2196</v>
      </c>
      <c r="C34" s="168">
        <v>2163</v>
      </c>
      <c r="D34" s="168">
        <v>2245</v>
      </c>
      <c r="E34" s="72">
        <v>1939</v>
      </c>
      <c r="F34" s="168">
        <v>1975</v>
      </c>
      <c r="G34" s="168">
        <v>1865</v>
      </c>
    </row>
    <row r="35" spans="1:7" ht="12.4" customHeight="1" x14ac:dyDescent="0.2">
      <c r="A35" s="71">
        <v>29</v>
      </c>
      <c r="B35" s="72">
        <v>4075</v>
      </c>
      <c r="C35" s="168">
        <v>4185</v>
      </c>
      <c r="D35" s="168">
        <v>4794</v>
      </c>
      <c r="E35" s="72">
        <v>3328</v>
      </c>
      <c r="F35" s="168">
        <v>3170</v>
      </c>
      <c r="G35" s="168">
        <v>3800</v>
      </c>
    </row>
    <row r="36" spans="1:7" ht="12.4" customHeight="1" x14ac:dyDescent="0.2">
      <c r="A36" s="73">
        <v>30</v>
      </c>
      <c r="B36" s="109">
        <v>7216</v>
      </c>
      <c r="C36" s="170">
        <v>7462</v>
      </c>
      <c r="D36" s="170">
        <v>8359</v>
      </c>
      <c r="E36" s="109">
        <v>5934</v>
      </c>
      <c r="F36" s="170">
        <v>5528</v>
      </c>
      <c r="G36" s="170">
        <v>6752</v>
      </c>
    </row>
    <row r="37" spans="1:7" ht="12.4" customHeight="1" x14ac:dyDescent="0.2">
      <c r="A37" s="71">
        <v>31</v>
      </c>
      <c r="B37" s="72">
        <v>1537</v>
      </c>
      <c r="C37" s="168">
        <v>1501</v>
      </c>
      <c r="D37" s="168">
        <v>1799</v>
      </c>
      <c r="E37" s="72">
        <v>1266</v>
      </c>
      <c r="F37" s="168">
        <v>1230</v>
      </c>
      <c r="G37" s="168">
        <v>1446</v>
      </c>
    </row>
    <row r="38" spans="1:7" ht="12.4" customHeight="1" x14ac:dyDescent="0.2">
      <c r="A38" s="71">
        <v>32</v>
      </c>
      <c r="B38" s="72">
        <v>2197</v>
      </c>
      <c r="C38" s="168">
        <v>2238</v>
      </c>
      <c r="D38" s="168">
        <v>2120</v>
      </c>
      <c r="E38" s="72">
        <v>1708</v>
      </c>
      <c r="F38" s="168">
        <v>1733</v>
      </c>
      <c r="G38" s="168">
        <v>1809</v>
      </c>
    </row>
    <row r="39" spans="1:7" ht="12.4" customHeight="1" x14ac:dyDescent="0.2">
      <c r="A39" s="71">
        <v>33</v>
      </c>
      <c r="B39" s="72">
        <v>1031</v>
      </c>
      <c r="C39" s="168">
        <v>1068</v>
      </c>
      <c r="D39" s="168">
        <v>923</v>
      </c>
      <c r="E39" s="72">
        <v>893</v>
      </c>
      <c r="F39" s="168">
        <v>797</v>
      </c>
      <c r="G39" s="168">
        <v>903</v>
      </c>
    </row>
    <row r="40" spans="1:7" ht="12.4" customHeight="1" x14ac:dyDescent="0.2">
      <c r="A40" s="71">
        <v>34</v>
      </c>
      <c r="B40" s="72">
        <v>320</v>
      </c>
      <c r="C40" s="168">
        <v>415</v>
      </c>
      <c r="D40" s="168">
        <v>272</v>
      </c>
      <c r="E40" s="72">
        <v>305</v>
      </c>
      <c r="F40" s="168">
        <v>294</v>
      </c>
      <c r="G40" s="168">
        <v>323</v>
      </c>
    </row>
    <row r="41" spans="1:7" ht="12.4" customHeight="1" x14ac:dyDescent="0.2">
      <c r="A41" s="71">
        <v>35</v>
      </c>
      <c r="B41" s="72">
        <v>13597</v>
      </c>
      <c r="C41" s="168">
        <v>13939</v>
      </c>
      <c r="D41" s="168">
        <v>15664</v>
      </c>
      <c r="E41" s="72">
        <v>11301</v>
      </c>
      <c r="F41" s="168">
        <v>11809</v>
      </c>
      <c r="G41" s="168">
        <v>13111</v>
      </c>
    </row>
    <row r="42" spans="1:7" ht="12.4" customHeight="1" x14ac:dyDescent="0.2">
      <c r="A42" s="71">
        <v>36</v>
      </c>
      <c r="B42" s="72">
        <v>1887</v>
      </c>
      <c r="C42" s="168">
        <v>1767</v>
      </c>
      <c r="D42" s="168">
        <v>1865</v>
      </c>
      <c r="E42" s="72">
        <v>1435</v>
      </c>
      <c r="F42" s="168">
        <v>1625</v>
      </c>
      <c r="G42" s="168">
        <v>1703</v>
      </c>
    </row>
    <row r="43" spans="1:7" ht="12.4" customHeight="1" x14ac:dyDescent="0.2">
      <c r="A43" s="71">
        <v>37</v>
      </c>
      <c r="B43" s="72">
        <v>1520</v>
      </c>
      <c r="C43" s="168">
        <v>1613</v>
      </c>
      <c r="D43" s="168">
        <v>1771</v>
      </c>
      <c r="E43" s="72">
        <v>1333</v>
      </c>
      <c r="F43" s="168">
        <v>1377</v>
      </c>
      <c r="G43" s="168">
        <v>1604</v>
      </c>
    </row>
    <row r="44" spans="1:7" ht="12.4" customHeight="1" x14ac:dyDescent="0.2">
      <c r="A44" s="71">
        <v>38</v>
      </c>
      <c r="B44" s="72">
        <v>1346</v>
      </c>
      <c r="C44" s="168">
        <v>1314</v>
      </c>
      <c r="D44" s="168">
        <v>1220</v>
      </c>
      <c r="E44" s="72">
        <v>1124</v>
      </c>
      <c r="F44" s="168">
        <v>1221</v>
      </c>
      <c r="G44" s="168">
        <v>1158</v>
      </c>
    </row>
    <row r="45" spans="1:7" ht="12.4" customHeight="1" x14ac:dyDescent="0.2">
      <c r="A45" s="71">
        <v>39</v>
      </c>
      <c r="B45" s="72">
        <v>1085</v>
      </c>
      <c r="C45" s="168">
        <v>1115</v>
      </c>
      <c r="D45" s="168">
        <v>1093</v>
      </c>
      <c r="E45" s="72">
        <v>966</v>
      </c>
      <c r="F45" s="168">
        <v>1021</v>
      </c>
      <c r="G45" s="168">
        <v>1015</v>
      </c>
    </row>
    <row r="46" spans="1:7" ht="12.4" customHeight="1" x14ac:dyDescent="0.2">
      <c r="A46" s="73">
        <v>40</v>
      </c>
      <c r="B46" s="72">
        <v>668</v>
      </c>
      <c r="C46" s="168">
        <v>639</v>
      </c>
      <c r="D46" s="168">
        <v>726</v>
      </c>
      <c r="E46" s="72">
        <v>652</v>
      </c>
      <c r="F46" s="168">
        <v>636</v>
      </c>
      <c r="G46" s="168">
        <v>621</v>
      </c>
    </row>
    <row r="47" spans="1:7" ht="12.4" customHeight="1" x14ac:dyDescent="0.2">
      <c r="A47" s="71">
        <v>41</v>
      </c>
      <c r="B47" s="147">
        <v>5440</v>
      </c>
      <c r="C47" s="171">
        <v>5834</v>
      </c>
      <c r="D47" s="171">
        <v>6314</v>
      </c>
      <c r="E47" s="147">
        <v>4623</v>
      </c>
      <c r="F47" s="171">
        <v>4731</v>
      </c>
      <c r="G47" s="171">
        <v>5402</v>
      </c>
    </row>
    <row r="48" spans="1:7" ht="12.4" customHeight="1" x14ac:dyDescent="0.2">
      <c r="A48" s="71">
        <v>42</v>
      </c>
      <c r="B48" s="72">
        <v>3956</v>
      </c>
      <c r="C48" s="168">
        <v>3952</v>
      </c>
      <c r="D48" s="168">
        <v>4217</v>
      </c>
      <c r="E48" s="72">
        <v>3180</v>
      </c>
      <c r="F48" s="168">
        <v>3436</v>
      </c>
      <c r="G48" s="168">
        <v>3606</v>
      </c>
    </row>
    <row r="49" spans="1:7" ht="12.4" customHeight="1" x14ac:dyDescent="0.2">
      <c r="A49" s="71">
        <v>43</v>
      </c>
      <c r="B49" s="72">
        <v>7226</v>
      </c>
      <c r="C49" s="168">
        <v>7349</v>
      </c>
      <c r="D49" s="168">
        <v>7826</v>
      </c>
      <c r="E49" s="72">
        <v>5599</v>
      </c>
      <c r="F49" s="168">
        <v>5679</v>
      </c>
      <c r="G49" s="168">
        <v>6393</v>
      </c>
    </row>
    <row r="50" spans="1:7" ht="12.4" customHeight="1" x14ac:dyDescent="0.2">
      <c r="A50" s="71">
        <v>44</v>
      </c>
      <c r="B50" s="72">
        <v>2041</v>
      </c>
      <c r="C50" s="168">
        <v>2265</v>
      </c>
      <c r="D50" s="168">
        <v>2447</v>
      </c>
      <c r="E50" s="72">
        <v>1607</v>
      </c>
      <c r="F50" s="168">
        <v>1783</v>
      </c>
      <c r="G50" s="168">
        <v>1945</v>
      </c>
    </row>
    <row r="51" spans="1:7" x14ac:dyDescent="0.2">
      <c r="A51" s="74">
        <v>45</v>
      </c>
      <c r="B51" s="75">
        <v>1003</v>
      </c>
      <c r="C51" s="172">
        <v>1084</v>
      </c>
      <c r="D51" s="172">
        <v>1133</v>
      </c>
      <c r="E51" s="75">
        <v>813</v>
      </c>
      <c r="F51" s="172">
        <v>863</v>
      </c>
      <c r="G51" s="172">
        <v>1034</v>
      </c>
    </row>
    <row r="52" spans="1:7" ht="12.4" customHeight="1" x14ac:dyDescent="0.2">
      <c r="A52" s="76"/>
      <c r="B52" s="77"/>
      <c r="C52" s="77"/>
      <c r="D52" s="77"/>
      <c r="E52" s="77"/>
      <c r="F52" s="77"/>
      <c r="G52" s="77"/>
    </row>
    <row r="53" spans="1:7" s="78" customFormat="1" ht="16.899999999999999" customHeight="1" x14ac:dyDescent="0.2">
      <c r="A53" s="280" t="s">
        <v>15</v>
      </c>
      <c r="B53" s="281"/>
      <c r="C53" s="281"/>
      <c r="D53" s="281"/>
      <c r="E53" s="281"/>
      <c r="F53" s="281"/>
      <c r="G53" s="282"/>
    </row>
  </sheetData>
  <mergeCells count="4">
    <mergeCell ref="E4:G4"/>
    <mergeCell ref="A53:G53"/>
    <mergeCell ref="B4:D4"/>
    <mergeCell ref="A4:A5"/>
  </mergeCells>
  <phoneticPr fontId="3" type="noConversion"/>
  <printOptions horizontalCentered="1"/>
  <pageMargins left="0.74803149606299213" right="0.74803149606299213" top="0.78740157480314965" bottom="0.78740157480314965" header="0.51181102362204722" footer="0.51181102362204722"/>
  <pageSetup paperSize="9" scale="110" orientation="portrait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9"/>
  <dimension ref="A1:L44"/>
  <sheetViews>
    <sheetView view="pageBreakPreview" zoomScale="115" zoomScaleNormal="85" zoomScaleSheetLayoutView="115" workbookViewId="0">
      <selection activeCell="F37" sqref="F37"/>
    </sheetView>
  </sheetViews>
  <sheetFormatPr defaultColWidth="10.625" defaultRowHeight="19.5" customHeight="1" x14ac:dyDescent="0.25"/>
  <cols>
    <col min="1" max="1" width="18.125" style="16" customWidth="1"/>
    <col min="2" max="2" width="11.875" style="16" customWidth="1"/>
    <col min="3" max="3" width="10.125" style="79" customWidth="1"/>
    <col min="4" max="4" width="19.375" style="16" customWidth="1"/>
    <col min="5" max="5" width="10.875" style="16" customWidth="1"/>
    <col min="6" max="6" width="10.125" style="79" customWidth="1"/>
    <col min="7" max="16384" width="10.625" style="16"/>
  </cols>
  <sheetData>
    <row r="1" spans="1:12" ht="19.5" customHeight="1" x14ac:dyDescent="0.25">
      <c r="A1" s="67" t="s">
        <v>131</v>
      </c>
    </row>
    <row r="2" spans="1:12" ht="10.15" customHeight="1" x14ac:dyDescent="0.25"/>
    <row r="3" spans="1:12" ht="18" customHeight="1" x14ac:dyDescent="0.25">
      <c r="A3" s="139" t="s">
        <v>112</v>
      </c>
      <c r="B3" s="140" t="s">
        <v>113</v>
      </c>
      <c r="C3" s="141" t="s">
        <v>114</v>
      </c>
      <c r="D3" s="136" t="s">
        <v>115</v>
      </c>
      <c r="E3" s="140" t="s">
        <v>113</v>
      </c>
      <c r="F3" s="141" t="s">
        <v>114</v>
      </c>
    </row>
    <row r="4" spans="1:12" ht="18" customHeight="1" x14ac:dyDescent="0.25">
      <c r="A4" s="174" t="s">
        <v>133</v>
      </c>
      <c r="B4" s="193">
        <v>72170</v>
      </c>
      <c r="C4" s="194">
        <f>B4/B41</f>
        <v>0.76703971771407919</v>
      </c>
      <c r="D4" s="173" t="s">
        <v>167</v>
      </c>
      <c r="E4" s="193">
        <v>35</v>
      </c>
      <c r="F4" s="194">
        <f>E4/B41</f>
        <v>3.7198822391565432E-4</v>
      </c>
    </row>
    <row r="5" spans="1:12" ht="18" customHeight="1" x14ac:dyDescent="0.25">
      <c r="A5" s="174" t="s">
        <v>134</v>
      </c>
      <c r="B5" s="193">
        <v>4575</v>
      </c>
      <c r="C5" s="194">
        <f>B5/B41</f>
        <v>4.8624174983260528E-2</v>
      </c>
      <c r="D5" s="173" t="s">
        <v>168</v>
      </c>
      <c r="E5" s="193">
        <v>30</v>
      </c>
      <c r="F5" s="194">
        <f>E5/B41</f>
        <v>3.1884704907056085E-4</v>
      </c>
    </row>
    <row r="6" spans="1:12" ht="18" customHeight="1" x14ac:dyDescent="0.25">
      <c r="A6" s="174" t="s">
        <v>135</v>
      </c>
      <c r="B6" s="193">
        <v>4013</v>
      </c>
      <c r="C6" s="194">
        <f>B6/B41</f>
        <v>4.2651106930672027E-2</v>
      </c>
      <c r="D6" s="174" t="s">
        <v>169</v>
      </c>
      <c r="E6" s="193">
        <v>28</v>
      </c>
      <c r="F6" s="194">
        <f>E6/B41</f>
        <v>2.9759057913252349E-4</v>
      </c>
    </row>
    <row r="7" spans="1:12" ht="18" customHeight="1" x14ac:dyDescent="0.25">
      <c r="A7" s="174" t="s">
        <v>136</v>
      </c>
      <c r="B7" s="193">
        <v>3814</v>
      </c>
      <c r="C7" s="194">
        <f>B7/B41</f>
        <v>4.0536088171837306E-2</v>
      </c>
      <c r="D7" s="174" t="s">
        <v>170</v>
      </c>
      <c r="E7" s="193">
        <v>27</v>
      </c>
      <c r="F7" s="194">
        <f>E7/B41</f>
        <v>2.8696234416350475E-4</v>
      </c>
    </row>
    <row r="8" spans="1:12" ht="18" customHeight="1" x14ac:dyDescent="0.25">
      <c r="A8" s="174" t="s">
        <v>137</v>
      </c>
      <c r="B8" s="193">
        <v>1577</v>
      </c>
      <c r="C8" s="194">
        <f>B8/B41</f>
        <v>1.6760726546142482E-2</v>
      </c>
      <c r="D8" s="174" t="s">
        <v>171</v>
      </c>
      <c r="E8" s="193">
        <v>27</v>
      </c>
      <c r="F8" s="194">
        <f>E8/B41</f>
        <v>2.8696234416350475E-4</v>
      </c>
    </row>
    <row r="9" spans="1:12" ht="18" customHeight="1" x14ac:dyDescent="0.25">
      <c r="A9" s="174" t="s">
        <v>138</v>
      </c>
      <c r="B9" s="193">
        <v>1541</v>
      </c>
      <c r="C9" s="194">
        <f>B9/B41</f>
        <v>1.637811008725781E-2</v>
      </c>
      <c r="D9" s="173" t="s">
        <v>172</v>
      </c>
      <c r="E9" s="193">
        <v>26</v>
      </c>
      <c r="F9" s="194">
        <f>E9/B41</f>
        <v>2.7633410919448607E-4</v>
      </c>
    </row>
    <row r="10" spans="1:12" ht="18" customHeight="1" x14ac:dyDescent="0.25">
      <c r="A10" s="174" t="s">
        <v>139</v>
      </c>
      <c r="B10" s="193">
        <v>796</v>
      </c>
      <c r="C10" s="194">
        <f>B10/B41</f>
        <v>8.4600750353388821E-3</v>
      </c>
      <c r="D10" s="174" t="s">
        <v>173</v>
      </c>
      <c r="E10" s="193">
        <v>23</v>
      </c>
      <c r="F10" s="194">
        <f>E10/B41</f>
        <v>2.4444940428742997E-4</v>
      </c>
      <c r="J10" s="111"/>
      <c r="K10" s="111"/>
      <c r="L10" s="111"/>
    </row>
    <row r="11" spans="1:12" ht="18" customHeight="1" x14ac:dyDescent="0.25">
      <c r="A11" s="174" t="s">
        <v>140</v>
      </c>
      <c r="B11" s="193">
        <v>609</v>
      </c>
      <c r="C11" s="194">
        <f>B11/B41</f>
        <v>6.4725950961323853E-3</v>
      </c>
      <c r="D11" s="174" t="s">
        <v>174</v>
      </c>
      <c r="E11" s="193">
        <v>21</v>
      </c>
      <c r="F11" s="194">
        <f>E11/B41</f>
        <v>2.231929343493926E-4</v>
      </c>
    </row>
    <row r="12" spans="1:12" ht="18" customHeight="1" x14ac:dyDescent="0.25">
      <c r="A12" s="174" t="s">
        <v>141</v>
      </c>
      <c r="B12" s="193">
        <v>538</v>
      </c>
      <c r="C12" s="194">
        <f>B12/B41</f>
        <v>5.7179904133320579E-3</v>
      </c>
      <c r="D12" s="174" t="s">
        <v>175</v>
      </c>
      <c r="E12" s="193">
        <v>19</v>
      </c>
      <c r="F12" s="194">
        <f>E12/B41</f>
        <v>2.0193646441135521E-4</v>
      </c>
    </row>
    <row r="13" spans="1:12" ht="18" customHeight="1" x14ac:dyDescent="0.25">
      <c r="A13" s="174" t="s">
        <v>142</v>
      </c>
      <c r="B13" s="193">
        <v>451</v>
      </c>
      <c r="C13" s="194">
        <f>B13/B41</f>
        <v>4.7933339710274315E-3</v>
      </c>
      <c r="D13" s="174" t="s">
        <v>176</v>
      </c>
      <c r="E13" s="193">
        <v>18</v>
      </c>
      <c r="F13" s="194">
        <f>E13/B41</f>
        <v>1.913082294423365E-4</v>
      </c>
      <c r="J13" s="102"/>
      <c r="K13" s="102"/>
      <c r="L13" s="102"/>
    </row>
    <row r="14" spans="1:12" ht="18" customHeight="1" x14ac:dyDescent="0.25">
      <c r="A14" s="173" t="s">
        <v>143</v>
      </c>
      <c r="B14" s="193">
        <v>428</v>
      </c>
      <c r="C14" s="194">
        <f>B14/B41</f>
        <v>4.5488845667400017E-3</v>
      </c>
      <c r="D14" s="174" t="s">
        <v>177</v>
      </c>
      <c r="E14" s="193">
        <v>18</v>
      </c>
      <c r="F14" s="194">
        <f>E14/B41</f>
        <v>1.913082294423365E-4</v>
      </c>
    </row>
    <row r="15" spans="1:12" ht="18" customHeight="1" x14ac:dyDescent="0.25">
      <c r="A15" s="174" t="s">
        <v>144</v>
      </c>
      <c r="B15" s="193">
        <v>414</v>
      </c>
      <c r="C15" s="194">
        <f>B15/B41</f>
        <v>4.4000892771737399E-3</v>
      </c>
      <c r="D15" s="174" t="s">
        <v>178</v>
      </c>
      <c r="E15" s="193">
        <v>17</v>
      </c>
      <c r="F15" s="194">
        <f>E15/B41</f>
        <v>1.8067999447331782E-4</v>
      </c>
      <c r="I15" s="80"/>
      <c r="J15" s="60"/>
      <c r="K15" s="60"/>
    </row>
    <row r="16" spans="1:12" ht="19.5" customHeight="1" x14ac:dyDescent="0.25">
      <c r="A16" s="174" t="s">
        <v>145</v>
      </c>
      <c r="B16" s="193">
        <v>383</v>
      </c>
      <c r="C16" s="194">
        <f>B16/B41</f>
        <v>4.0706139931341598E-3</v>
      </c>
      <c r="D16" s="174" t="s">
        <v>179</v>
      </c>
      <c r="E16" s="193">
        <v>16</v>
      </c>
      <c r="F16" s="194">
        <f>E16/B41</f>
        <v>1.7005175950429911E-4</v>
      </c>
    </row>
    <row r="17" spans="1:12" ht="18" customHeight="1" x14ac:dyDescent="0.25">
      <c r="A17" s="174" t="s">
        <v>146</v>
      </c>
      <c r="B17" s="193">
        <v>257</v>
      </c>
      <c r="C17" s="194">
        <f>B17/B41</f>
        <v>2.7314563870378047E-3</v>
      </c>
      <c r="D17" s="174" t="s">
        <v>180</v>
      </c>
      <c r="E17" s="193">
        <v>13</v>
      </c>
      <c r="F17" s="194">
        <f>E17/B41</f>
        <v>1.3816705459724303E-4</v>
      </c>
    </row>
    <row r="18" spans="1:12" ht="18" customHeight="1" x14ac:dyDescent="0.25">
      <c r="A18" s="174" t="s">
        <v>147</v>
      </c>
      <c r="B18" s="193">
        <v>253</v>
      </c>
      <c r="C18" s="194">
        <f>B18/B41</f>
        <v>2.68894344716173E-3</v>
      </c>
      <c r="D18" s="174" t="s">
        <v>181</v>
      </c>
      <c r="E18" s="193">
        <v>13</v>
      </c>
      <c r="F18" s="194">
        <f>E18/B41</f>
        <v>1.3816705459724303E-4</v>
      </c>
      <c r="J18" s="81"/>
      <c r="K18" s="81"/>
      <c r="L18" s="81"/>
    </row>
    <row r="19" spans="1:12" ht="18" customHeight="1" x14ac:dyDescent="0.25">
      <c r="A19" s="174" t="s">
        <v>148</v>
      </c>
      <c r="B19" s="193">
        <v>201</v>
      </c>
      <c r="C19" s="194">
        <f>B19/B41</f>
        <v>2.1362752287727577E-3</v>
      </c>
      <c r="D19" s="174" t="s">
        <v>182</v>
      </c>
      <c r="E19" s="193">
        <v>12</v>
      </c>
      <c r="F19" s="194">
        <f>E19/B41</f>
        <v>1.2753881962822435E-4</v>
      </c>
    </row>
    <row r="20" spans="1:12" ht="18" customHeight="1" x14ac:dyDescent="0.25">
      <c r="A20" s="174" t="s">
        <v>149</v>
      </c>
      <c r="B20" s="193">
        <v>201</v>
      </c>
      <c r="C20" s="194">
        <f>B20/B41</f>
        <v>2.1362752287727577E-3</v>
      </c>
      <c r="D20" s="174" t="s">
        <v>183</v>
      </c>
      <c r="E20" s="193">
        <v>11</v>
      </c>
      <c r="F20" s="194">
        <f>E20/B41</f>
        <v>1.1691058465920564E-4</v>
      </c>
      <c r="H20" s="60"/>
    </row>
    <row r="21" spans="1:12" ht="18" customHeight="1" x14ac:dyDescent="0.25">
      <c r="A21" s="173" t="s">
        <v>150</v>
      </c>
      <c r="B21" s="193">
        <v>175</v>
      </c>
      <c r="C21" s="194">
        <f>B21/B41</f>
        <v>1.8599411195782717E-3</v>
      </c>
      <c r="D21" s="174" t="s">
        <v>184</v>
      </c>
      <c r="E21" s="193">
        <v>11</v>
      </c>
      <c r="F21" s="194">
        <f>E21/B41</f>
        <v>1.1691058465920564E-4</v>
      </c>
      <c r="H21" s="60"/>
    </row>
    <row r="22" spans="1:12" ht="18" customHeight="1" x14ac:dyDescent="0.25">
      <c r="A22" s="174" t="s">
        <v>151</v>
      </c>
      <c r="B22" s="193">
        <v>156</v>
      </c>
      <c r="C22" s="194">
        <f>B22/B41</f>
        <v>1.6580046551669164E-3</v>
      </c>
      <c r="D22" s="174" t="s">
        <v>185</v>
      </c>
      <c r="E22" s="193">
        <v>8</v>
      </c>
      <c r="F22" s="194">
        <f>E22/B41</f>
        <v>8.5025879752149554E-5</v>
      </c>
      <c r="H22" s="60"/>
    </row>
    <row r="23" spans="1:12" ht="18" customHeight="1" x14ac:dyDescent="0.25">
      <c r="A23" s="174" t="s">
        <v>152</v>
      </c>
      <c r="B23" s="193">
        <v>143</v>
      </c>
      <c r="C23" s="194">
        <f>B23/B41</f>
        <v>1.5198376005696734E-3</v>
      </c>
      <c r="D23" s="174" t="s">
        <v>186</v>
      </c>
      <c r="E23" s="193">
        <v>8</v>
      </c>
      <c r="F23" s="194">
        <f>E23/B41</f>
        <v>8.5025879752149554E-5</v>
      </c>
      <c r="H23" s="42"/>
    </row>
    <row r="24" spans="1:12" ht="18" customHeight="1" x14ac:dyDescent="0.25">
      <c r="A24" s="174" t="s">
        <v>153</v>
      </c>
      <c r="B24" s="193">
        <v>98</v>
      </c>
      <c r="C24" s="194">
        <f>B24/B41</f>
        <v>1.0415670269638322E-3</v>
      </c>
      <c r="D24" s="174" t="s">
        <v>187</v>
      </c>
      <c r="E24" s="193">
        <v>7</v>
      </c>
      <c r="F24" s="194">
        <f>E24/B41</f>
        <v>7.4397644783130872E-5</v>
      </c>
      <c r="H24" s="42"/>
      <c r="I24" s="60"/>
    </row>
    <row r="25" spans="1:12" ht="18" customHeight="1" x14ac:dyDescent="0.25">
      <c r="A25" s="174" t="s">
        <v>154</v>
      </c>
      <c r="B25" s="193">
        <v>92</v>
      </c>
      <c r="C25" s="194">
        <f>B25/B41</f>
        <v>9.7779761714971987E-4</v>
      </c>
      <c r="D25" s="174" t="s">
        <v>188</v>
      </c>
      <c r="E25" s="193">
        <v>7</v>
      </c>
      <c r="F25" s="194">
        <f>E25/B41</f>
        <v>7.4397644783130872E-5</v>
      </c>
      <c r="H25" s="60"/>
    </row>
    <row r="26" spans="1:12" ht="18" customHeight="1" x14ac:dyDescent="0.25">
      <c r="A26" s="174" t="s">
        <v>155</v>
      </c>
      <c r="B26" s="193">
        <v>88</v>
      </c>
      <c r="C26" s="194">
        <f>B26/B41</f>
        <v>9.3528467727364514E-4</v>
      </c>
      <c r="D26" s="174" t="s">
        <v>189</v>
      </c>
      <c r="E26" s="193">
        <v>7</v>
      </c>
      <c r="F26" s="194">
        <f>E26/B41</f>
        <v>7.4397644783130872E-5</v>
      </c>
      <c r="H26" s="60"/>
    </row>
    <row r="27" spans="1:12" ht="18" customHeight="1" x14ac:dyDescent="0.25">
      <c r="A27" s="174" t="s">
        <v>156</v>
      </c>
      <c r="B27" s="193">
        <v>79</v>
      </c>
      <c r="C27" s="194">
        <f>B27/B41</f>
        <v>8.3963056255247689E-4</v>
      </c>
      <c r="D27" s="174" t="s">
        <v>190</v>
      </c>
      <c r="E27" s="193">
        <v>6</v>
      </c>
      <c r="F27" s="194">
        <f>E27/B41</f>
        <v>6.3769409814112176E-5</v>
      </c>
      <c r="H27" s="82"/>
    </row>
    <row r="28" spans="1:12" ht="18" customHeight="1" x14ac:dyDescent="0.25">
      <c r="A28" s="174" t="s">
        <v>157</v>
      </c>
      <c r="B28" s="193">
        <v>72</v>
      </c>
      <c r="C28" s="194">
        <f>B28/B41</f>
        <v>7.65232917769346E-4</v>
      </c>
      <c r="D28" s="174" t="s">
        <v>191</v>
      </c>
      <c r="E28" s="193">
        <v>6</v>
      </c>
      <c r="F28" s="194">
        <f>E28/B41</f>
        <v>6.3769409814112176E-5</v>
      </c>
      <c r="H28" s="60"/>
    </row>
    <row r="29" spans="1:12" ht="18" customHeight="1" x14ac:dyDescent="0.25">
      <c r="A29" s="174" t="s">
        <v>158</v>
      </c>
      <c r="B29" s="193">
        <v>62</v>
      </c>
      <c r="C29" s="194">
        <f>B29/B41</f>
        <v>6.5895056807915907E-4</v>
      </c>
      <c r="D29" s="174" t="s">
        <v>192</v>
      </c>
      <c r="E29" s="193">
        <v>6</v>
      </c>
      <c r="F29" s="194">
        <f>E29/B41</f>
        <v>6.3769409814112176E-5</v>
      </c>
      <c r="H29" s="60"/>
    </row>
    <row r="30" spans="1:12" ht="18" customHeight="1" x14ac:dyDescent="0.25">
      <c r="A30" s="174" t="s">
        <v>159</v>
      </c>
      <c r="B30" s="193">
        <v>59</v>
      </c>
      <c r="C30" s="194">
        <f>B30/B41</f>
        <v>6.2706586317210302E-4</v>
      </c>
      <c r="D30" s="174" t="s">
        <v>193</v>
      </c>
      <c r="E30" s="193">
        <v>5</v>
      </c>
      <c r="F30" s="194">
        <f>E30/B41</f>
        <v>5.3141174845093473E-5</v>
      </c>
      <c r="H30" s="60"/>
    </row>
    <row r="31" spans="1:12" ht="18" customHeight="1" x14ac:dyDescent="0.25">
      <c r="A31" s="174" t="s">
        <v>160</v>
      </c>
      <c r="B31" s="193">
        <v>51</v>
      </c>
      <c r="C31" s="194">
        <f>B31/B41</f>
        <v>5.4203998341995345E-4</v>
      </c>
      <c r="D31" s="174" t="s">
        <v>194</v>
      </c>
      <c r="E31" s="193">
        <v>5</v>
      </c>
      <c r="F31" s="194">
        <f>E31/B41</f>
        <v>5.3141174845093473E-5</v>
      </c>
      <c r="H31" s="60"/>
    </row>
    <row r="32" spans="1:12" ht="18" customHeight="1" x14ac:dyDescent="0.25">
      <c r="A32" s="174" t="s">
        <v>161</v>
      </c>
      <c r="B32" s="193">
        <v>50</v>
      </c>
      <c r="C32" s="194">
        <f>B32/B41</f>
        <v>5.3141174845093477E-4</v>
      </c>
      <c r="D32" s="174" t="s">
        <v>195</v>
      </c>
      <c r="E32" s="193">
        <v>5</v>
      </c>
      <c r="F32" s="194">
        <f>E32/B41</f>
        <v>5.3141174845093473E-5</v>
      </c>
      <c r="H32" s="60"/>
    </row>
    <row r="33" spans="1:10" ht="18" customHeight="1" x14ac:dyDescent="0.25">
      <c r="A33" s="174" t="s">
        <v>162</v>
      </c>
      <c r="B33" s="193">
        <v>47</v>
      </c>
      <c r="C33" s="194">
        <f>B33/B41</f>
        <v>4.9952704354387862E-4</v>
      </c>
      <c r="D33" s="174" t="s">
        <v>196</v>
      </c>
      <c r="E33" s="193">
        <v>5</v>
      </c>
      <c r="F33" s="194">
        <f>E33/B41</f>
        <v>5.3141174845093473E-5</v>
      </c>
      <c r="H33" s="60"/>
    </row>
    <row r="34" spans="1:10" ht="18" customHeight="1" x14ac:dyDescent="0.25">
      <c r="A34" s="174" t="s">
        <v>163</v>
      </c>
      <c r="B34" s="193">
        <v>46</v>
      </c>
      <c r="C34" s="194">
        <f>B34/B41</f>
        <v>4.8889880857485993E-4</v>
      </c>
      <c r="D34" s="174" t="s">
        <v>197</v>
      </c>
      <c r="E34" s="193">
        <v>5</v>
      </c>
      <c r="F34" s="194">
        <f>E34/B41</f>
        <v>5.3141174845093473E-5</v>
      </c>
      <c r="H34" s="60"/>
    </row>
    <row r="35" spans="1:10" ht="18" customHeight="1" x14ac:dyDescent="0.25">
      <c r="A35" s="174" t="s">
        <v>164</v>
      </c>
      <c r="B35" s="193">
        <v>42</v>
      </c>
      <c r="C35" s="194">
        <f>B35/B41</f>
        <v>4.463858686987852E-4</v>
      </c>
      <c r="D35" s="174" t="s">
        <v>198</v>
      </c>
      <c r="E35" s="193">
        <v>5</v>
      </c>
      <c r="F35" s="194">
        <f>E35/B41</f>
        <v>5.3141174845093473E-5</v>
      </c>
      <c r="H35" s="60"/>
    </row>
    <row r="36" spans="1:10" ht="18" customHeight="1" x14ac:dyDescent="0.25">
      <c r="A36" s="174" t="s">
        <v>165</v>
      </c>
      <c r="B36" s="193">
        <v>40</v>
      </c>
      <c r="C36" s="194">
        <f>B36/B41</f>
        <v>4.2512939876074779E-4</v>
      </c>
      <c r="D36" s="174" t="s">
        <v>199</v>
      </c>
      <c r="E36" s="193">
        <v>78</v>
      </c>
      <c r="F36" s="194">
        <f>E36/B41</f>
        <v>8.2900232758345821E-4</v>
      </c>
      <c r="H36" s="60"/>
    </row>
    <row r="37" spans="1:10" ht="18" customHeight="1" x14ac:dyDescent="0.25">
      <c r="A37" s="174" t="s">
        <v>166</v>
      </c>
      <c r="B37" s="193">
        <v>40</v>
      </c>
      <c r="C37" s="194">
        <f>B37/B41</f>
        <v>4.2512939876074779E-4</v>
      </c>
      <c r="D37" s="174"/>
      <c r="E37" s="193"/>
      <c r="F37" s="194"/>
      <c r="H37" s="102"/>
      <c r="I37" s="102"/>
      <c r="J37" s="111"/>
    </row>
    <row r="38" spans="1:10" ht="18" customHeight="1" x14ac:dyDescent="0.25">
      <c r="A38" s="103"/>
      <c r="B38" s="105" t="s">
        <v>27</v>
      </c>
      <c r="C38" s="110"/>
      <c r="D38" s="104" t="s">
        <v>28</v>
      </c>
      <c r="E38" s="105"/>
      <c r="F38" s="110"/>
      <c r="H38" s="111"/>
      <c r="J38" s="111"/>
    </row>
    <row r="39" spans="1:10" ht="18" customHeight="1" x14ac:dyDescent="0.25">
      <c r="A39" s="93" t="s">
        <v>21</v>
      </c>
      <c r="B39" s="94">
        <v>72170</v>
      </c>
      <c r="D39" s="137">
        <v>0.76700000000000002</v>
      </c>
      <c r="E39" s="94"/>
    </row>
    <row r="40" spans="1:10" ht="18" customHeight="1" x14ac:dyDescent="0.25">
      <c r="A40" s="95" t="s">
        <v>22</v>
      </c>
      <c r="B40" s="94">
        <v>21919</v>
      </c>
      <c r="D40" s="138">
        <v>0.23300000000000001</v>
      </c>
      <c r="E40" s="94"/>
    </row>
    <row r="41" spans="1:10" ht="18" customHeight="1" x14ac:dyDescent="0.25">
      <c r="A41" s="96" t="s">
        <v>31</v>
      </c>
      <c r="B41" s="97">
        <f>SUM(B39:B40)</f>
        <v>94089</v>
      </c>
      <c r="C41" s="98"/>
      <c r="D41" s="142">
        <f>SUM(D39:D40)</f>
        <v>1</v>
      </c>
      <c r="E41" s="97"/>
      <c r="F41" s="98"/>
    </row>
    <row r="42" spans="1:10" ht="18" customHeight="1" x14ac:dyDescent="0.25">
      <c r="A42" s="18"/>
      <c r="B42"/>
      <c r="C42"/>
    </row>
    <row r="43" spans="1:10" s="60" customFormat="1" ht="32.25" customHeight="1" x14ac:dyDescent="0.25">
      <c r="A43" s="118" t="s">
        <v>54</v>
      </c>
      <c r="B43" s="288" t="s">
        <v>55</v>
      </c>
      <c r="C43" s="288"/>
      <c r="D43" s="288"/>
      <c r="E43" s="288"/>
      <c r="F43" s="288"/>
    </row>
    <row r="44" spans="1:10" ht="19.5" customHeight="1" x14ac:dyDescent="0.25">
      <c r="A44" s="131" t="s">
        <v>33</v>
      </c>
      <c r="B44" s="129" t="s">
        <v>56</v>
      </c>
      <c r="C44" s="130"/>
      <c r="D44" s="129"/>
    </row>
  </sheetData>
  <mergeCells count="1">
    <mergeCell ref="B43:F43"/>
  </mergeCells>
  <phoneticPr fontId="3" type="noConversion"/>
  <printOptions horizontalCentered="1" verticalCentered="1"/>
  <pageMargins left="0" right="0" top="0" bottom="0" header="0" footer="0"/>
  <pageSetup paperSize="9" orientation="portrait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F42"/>
  <sheetViews>
    <sheetView view="pageBreakPreview" zoomScale="115" zoomScaleNormal="85" zoomScaleSheetLayoutView="115" workbookViewId="0"/>
  </sheetViews>
  <sheetFormatPr defaultColWidth="12.625" defaultRowHeight="15.2" customHeight="1" x14ac:dyDescent="0.25"/>
  <cols>
    <col min="1" max="1" width="13.875" style="176" customWidth="1"/>
    <col min="2" max="2" width="14.375" style="176" customWidth="1"/>
    <col min="3" max="3" width="12.75" style="177" customWidth="1"/>
    <col min="4" max="4" width="17.875" style="176" customWidth="1"/>
    <col min="5" max="5" width="14.375" style="176" customWidth="1"/>
    <col min="6" max="6" width="10.625" style="178" customWidth="1"/>
    <col min="7" max="16384" width="12.625" style="176"/>
  </cols>
  <sheetData>
    <row r="1" spans="1:6" ht="15.2" customHeight="1" x14ac:dyDescent="0.25">
      <c r="A1" s="175" t="s">
        <v>132</v>
      </c>
    </row>
    <row r="3" spans="1:6" ht="15.2" customHeight="1" x14ac:dyDescent="0.25">
      <c r="A3" s="136" t="s">
        <v>116</v>
      </c>
      <c r="B3" s="136" t="s">
        <v>117</v>
      </c>
      <c r="C3" s="141" t="s">
        <v>118</v>
      </c>
      <c r="D3" s="136" t="s">
        <v>119</v>
      </c>
      <c r="E3" s="136" t="s">
        <v>120</v>
      </c>
      <c r="F3" s="192" t="s">
        <v>121</v>
      </c>
    </row>
    <row r="4" spans="1:6" ht="15.2" customHeight="1" x14ac:dyDescent="0.25">
      <c r="A4" s="195" t="s">
        <v>200</v>
      </c>
      <c r="B4" s="193">
        <v>56736</v>
      </c>
      <c r="C4" s="194">
        <f t="shared" ref="C4:C30" si="0">B4/$B$38</f>
        <v>0.71955256249286614</v>
      </c>
      <c r="D4" s="195" t="s">
        <v>231</v>
      </c>
      <c r="E4" s="193">
        <v>44</v>
      </c>
      <c r="F4" s="194">
        <f t="shared" ref="F4:F30" si="1">E4/$B$38</f>
        <v>5.5802863701505411E-4</v>
      </c>
    </row>
    <row r="5" spans="1:6" ht="15.2" customHeight="1" x14ac:dyDescent="0.25">
      <c r="A5" s="195" t="s">
        <v>201</v>
      </c>
      <c r="B5" s="193">
        <v>5190</v>
      </c>
      <c r="C5" s="194">
        <f t="shared" si="0"/>
        <v>6.5822014229730247E-2</v>
      </c>
      <c r="D5" s="195" t="s">
        <v>232</v>
      </c>
      <c r="E5" s="193">
        <v>44</v>
      </c>
      <c r="F5" s="194">
        <f t="shared" si="1"/>
        <v>5.5802863701505411E-4</v>
      </c>
    </row>
    <row r="6" spans="1:6" ht="15.2" customHeight="1" x14ac:dyDescent="0.25">
      <c r="A6" s="195" t="s">
        <v>202</v>
      </c>
      <c r="B6" s="193">
        <v>4115</v>
      </c>
      <c r="C6" s="194">
        <f t="shared" si="0"/>
        <v>5.2188360029930624E-2</v>
      </c>
      <c r="D6" s="195" t="s">
        <v>233</v>
      </c>
      <c r="E6" s="193">
        <v>41</v>
      </c>
      <c r="F6" s="194">
        <f t="shared" si="1"/>
        <v>5.1998122994584587E-4</v>
      </c>
    </row>
    <row r="7" spans="1:6" ht="15.2" customHeight="1" x14ac:dyDescent="0.25">
      <c r="A7" s="195" t="s">
        <v>203</v>
      </c>
      <c r="B7" s="193">
        <v>3238</v>
      </c>
      <c r="C7" s="194">
        <f t="shared" si="0"/>
        <v>4.1065834696698757E-2</v>
      </c>
      <c r="D7" s="195" t="s">
        <v>234</v>
      </c>
      <c r="E7" s="193">
        <v>38</v>
      </c>
      <c r="F7" s="194">
        <f t="shared" si="1"/>
        <v>4.8193382287663763E-4</v>
      </c>
    </row>
    <row r="8" spans="1:6" ht="15.2" customHeight="1" x14ac:dyDescent="0.25">
      <c r="A8" s="195" t="s">
        <v>204</v>
      </c>
      <c r="B8" s="193">
        <v>1537</v>
      </c>
      <c r="C8" s="194">
        <f t="shared" si="0"/>
        <v>1.9492954888457686E-2</v>
      </c>
      <c r="D8" s="195" t="s">
        <v>235</v>
      </c>
      <c r="E8" s="193">
        <v>35</v>
      </c>
      <c r="F8" s="194">
        <f t="shared" si="1"/>
        <v>4.4388641580742939E-4</v>
      </c>
    </row>
    <row r="9" spans="1:6" ht="15.2" customHeight="1" x14ac:dyDescent="0.25">
      <c r="A9" s="195" t="s">
        <v>205</v>
      </c>
      <c r="B9" s="193">
        <v>1528</v>
      </c>
      <c r="C9" s="194">
        <f t="shared" si="0"/>
        <v>1.9378812667250059E-2</v>
      </c>
      <c r="D9" s="195" t="s">
        <v>236</v>
      </c>
      <c r="E9" s="193">
        <v>35</v>
      </c>
      <c r="F9" s="194">
        <f t="shared" si="1"/>
        <v>4.4388641580742939E-4</v>
      </c>
    </row>
    <row r="10" spans="1:6" ht="15.2" customHeight="1" x14ac:dyDescent="0.25">
      <c r="A10" s="195" t="s">
        <v>206</v>
      </c>
      <c r="B10" s="193">
        <v>757</v>
      </c>
      <c r="C10" s="194">
        <f t="shared" si="0"/>
        <v>9.6006290504635442E-3</v>
      </c>
      <c r="D10" s="195" t="s">
        <v>237</v>
      </c>
      <c r="E10" s="193">
        <v>34</v>
      </c>
      <c r="F10" s="194">
        <f t="shared" si="1"/>
        <v>4.3120394678435996E-4</v>
      </c>
    </row>
    <row r="11" spans="1:6" ht="15.2" customHeight="1" x14ac:dyDescent="0.25">
      <c r="A11" s="195" t="s">
        <v>207</v>
      </c>
      <c r="B11" s="193">
        <v>609</v>
      </c>
      <c r="C11" s="194">
        <f t="shared" si="0"/>
        <v>7.7236236350492716E-3</v>
      </c>
      <c r="D11" s="195" t="s">
        <v>238</v>
      </c>
      <c r="E11" s="193">
        <v>33</v>
      </c>
      <c r="F11" s="194">
        <f t="shared" si="1"/>
        <v>4.1852147776129059E-4</v>
      </c>
    </row>
    <row r="12" spans="1:6" ht="15.2" customHeight="1" x14ac:dyDescent="0.25">
      <c r="A12" s="195" t="s">
        <v>208</v>
      </c>
      <c r="B12" s="193">
        <v>593</v>
      </c>
      <c r="C12" s="194">
        <f t="shared" si="0"/>
        <v>7.5207041306801607E-3</v>
      </c>
      <c r="D12" s="195" t="s">
        <v>239</v>
      </c>
      <c r="E12" s="193">
        <v>31</v>
      </c>
      <c r="F12" s="194">
        <f t="shared" si="1"/>
        <v>3.9315653971515172E-4</v>
      </c>
    </row>
    <row r="13" spans="1:6" ht="15.2" customHeight="1" x14ac:dyDescent="0.25">
      <c r="A13" s="195" t="s">
        <v>209</v>
      </c>
      <c r="B13" s="193">
        <v>529</v>
      </c>
      <c r="C13" s="194">
        <f t="shared" si="0"/>
        <v>6.7090261132037188E-3</v>
      </c>
      <c r="D13" s="195" t="s">
        <v>240</v>
      </c>
      <c r="E13" s="193">
        <v>29</v>
      </c>
      <c r="F13" s="194">
        <f t="shared" si="1"/>
        <v>3.6779160166901291E-4</v>
      </c>
    </row>
    <row r="14" spans="1:6" ht="15.2" customHeight="1" x14ac:dyDescent="0.25">
      <c r="A14" s="195" t="s">
        <v>210</v>
      </c>
      <c r="B14" s="193">
        <v>436</v>
      </c>
      <c r="C14" s="194">
        <f t="shared" si="0"/>
        <v>5.5295564940582636E-3</v>
      </c>
      <c r="D14" s="195" t="s">
        <v>241</v>
      </c>
      <c r="E14" s="193">
        <v>29</v>
      </c>
      <c r="F14" s="194">
        <f t="shared" si="1"/>
        <v>3.6779160166901291E-4</v>
      </c>
    </row>
    <row r="15" spans="1:6" ht="15.2" customHeight="1" x14ac:dyDescent="0.25">
      <c r="A15" s="195" t="s">
        <v>211</v>
      </c>
      <c r="B15" s="193">
        <v>399</v>
      </c>
      <c r="C15" s="194">
        <f t="shared" si="0"/>
        <v>5.0603051402046953E-3</v>
      </c>
      <c r="D15" s="195" t="s">
        <v>242</v>
      </c>
      <c r="E15" s="193">
        <v>28</v>
      </c>
      <c r="F15" s="194">
        <f t="shared" si="1"/>
        <v>3.5510913264594354E-4</v>
      </c>
    </row>
    <row r="16" spans="1:6" ht="15.2" customHeight="1" x14ac:dyDescent="0.25">
      <c r="A16" s="195" t="s">
        <v>212</v>
      </c>
      <c r="B16" s="193">
        <v>314</v>
      </c>
      <c r="C16" s="194">
        <f t="shared" si="0"/>
        <v>3.9822952732437951E-3</v>
      </c>
      <c r="D16" s="195" t="s">
        <v>243</v>
      </c>
      <c r="E16" s="193">
        <v>28</v>
      </c>
      <c r="F16" s="194">
        <f t="shared" si="1"/>
        <v>3.5510913264594354E-4</v>
      </c>
    </row>
    <row r="17" spans="1:6" ht="15.2" customHeight="1" x14ac:dyDescent="0.25">
      <c r="A17" s="195" t="s">
        <v>213</v>
      </c>
      <c r="B17" s="193">
        <v>308</v>
      </c>
      <c r="C17" s="194">
        <f t="shared" si="0"/>
        <v>3.9062004591053786E-3</v>
      </c>
      <c r="D17" s="195" t="s">
        <v>244</v>
      </c>
      <c r="E17" s="193">
        <v>21</v>
      </c>
      <c r="F17" s="194">
        <f t="shared" si="1"/>
        <v>2.6633184948445763E-4</v>
      </c>
    </row>
    <row r="18" spans="1:6" ht="15.2" customHeight="1" x14ac:dyDescent="0.25">
      <c r="A18" s="195" t="s">
        <v>214</v>
      </c>
      <c r="B18" s="193">
        <v>209</v>
      </c>
      <c r="C18" s="194">
        <f t="shared" si="0"/>
        <v>2.6506360258215069E-3</v>
      </c>
      <c r="D18" s="195" t="s">
        <v>245</v>
      </c>
      <c r="E18" s="193">
        <v>19</v>
      </c>
      <c r="F18" s="194">
        <f t="shared" si="1"/>
        <v>2.4096691143831882E-4</v>
      </c>
    </row>
    <row r="19" spans="1:6" ht="15.2" customHeight="1" x14ac:dyDescent="0.25">
      <c r="A19" s="195" t="s">
        <v>215</v>
      </c>
      <c r="B19" s="193">
        <v>190</v>
      </c>
      <c r="C19" s="194">
        <f t="shared" si="0"/>
        <v>2.409669114383188E-3</v>
      </c>
      <c r="D19" s="195" t="s">
        <v>246</v>
      </c>
      <c r="E19" s="193">
        <v>19</v>
      </c>
      <c r="F19" s="194">
        <f t="shared" si="1"/>
        <v>2.4096691143831882E-4</v>
      </c>
    </row>
    <row r="20" spans="1:6" ht="15.2" customHeight="1" x14ac:dyDescent="0.25">
      <c r="A20" s="195" t="s">
        <v>216</v>
      </c>
      <c r="B20" s="193">
        <v>172</v>
      </c>
      <c r="C20" s="194">
        <f t="shared" si="0"/>
        <v>2.1813846719679385E-3</v>
      </c>
      <c r="D20" s="195" t="s">
        <v>247</v>
      </c>
      <c r="E20" s="193">
        <v>19</v>
      </c>
      <c r="F20" s="194">
        <f t="shared" si="1"/>
        <v>2.4096691143831882E-4</v>
      </c>
    </row>
    <row r="21" spans="1:6" ht="15.2" customHeight="1" x14ac:dyDescent="0.25">
      <c r="A21" s="195" t="s">
        <v>217</v>
      </c>
      <c r="B21" s="193">
        <v>158</v>
      </c>
      <c r="C21" s="194">
        <f t="shared" si="0"/>
        <v>2.003830105644967E-3</v>
      </c>
      <c r="D21" s="195" t="s">
        <v>248</v>
      </c>
      <c r="E21" s="193">
        <v>17</v>
      </c>
      <c r="F21" s="194">
        <f t="shared" si="1"/>
        <v>2.1560197339217998E-4</v>
      </c>
    </row>
    <row r="22" spans="1:6" ht="15.2" customHeight="1" x14ac:dyDescent="0.25">
      <c r="A22" s="195" t="s">
        <v>218</v>
      </c>
      <c r="B22" s="193">
        <v>143</v>
      </c>
      <c r="C22" s="194">
        <f t="shared" si="0"/>
        <v>1.8135930702989258E-3</v>
      </c>
      <c r="D22" s="195" t="s">
        <v>249</v>
      </c>
      <c r="E22" s="193">
        <v>17</v>
      </c>
      <c r="F22" s="194">
        <f t="shared" si="1"/>
        <v>2.1560197339217998E-4</v>
      </c>
    </row>
    <row r="23" spans="1:6" ht="15.2" customHeight="1" x14ac:dyDescent="0.25">
      <c r="A23" s="195" t="s">
        <v>219</v>
      </c>
      <c r="B23" s="193">
        <v>137</v>
      </c>
      <c r="C23" s="194">
        <f t="shared" si="0"/>
        <v>1.7374982561605093E-3</v>
      </c>
      <c r="D23" s="195" t="s">
        <v>250</v>
      </c>
      <c r="E23" s="193">
        <v>16</v>
      </c>
      <c r="F23" s="194">
        <f t="shared" si="1"/>
        <v>2.0291950436911058E-4</v>
      </c>
    </row>
    <row r="24" spans="1:6" ht="15.2" customHeight="1" x14ac:dyDescent="0.25">
      <c r="A24" s="195" t="s">
        <v>220</v>
      </c>
      <c r="B24" s="193">
        <v>131</v>
      </c>
      <c r="C24" s="194">
        <f t="shared" si="0"/>
        <v>1.6614034420220929E-3</v>
      </c>
      <c r="D24" s="195" t="s">
        <v>251</v>
      </c>
      <c r="E24" s="193">
        <v>15</v>
      </c>
      <c r="F24" s="194">
        <f t="shared" si="1"/>
        <v>1.9023703534604117E-4</v>
      </c>
    </row>
    <row r="25" spans="1:6" ht="15.2" customHeight="1" x14ac:dyDescent="0.25">
      <c r="A25" s="195" t="s">
        <v>221</v>
      </c>
      <c r="B25" s="193">
        <v>88</v>
      </c>
      <c r="C25" s="194">
        <f t="shared" si="0"/>
        <v>1.1160572740301082E-3</v>
      </c>
      <c r="D25" s="195" t="s">
        <v>252</v>
      </c>
      <c r="E25" s="193">
        <v>15</v>
      </c>
      <c r="F25" s="194">
        <f t="shared" si="1"/>
        <v>1.9023703534604117E-4</v>
      </c>
    </row>
    <row r="26" spans="1:6" ht="15.2" customHeight="1" x14ac:dyDescent="0.25">
      <c r="A26" s="195" t="s">
        <v>222</v>
      </c>
      <c r="B26" s="193">
        <v>86</v>
      </c>
      <c r="C26" s="194">
        <f t="shared" si="0"/>
        <v>1.0906923359839693E-3</v>
      </c>
      <c r="D26" s="195" t="s">
        <v>253</v>
      </c>
      <c r="E26" s="193">
        <v>10</v>
      </c>
      <c r="F26" s="194">
        <f t="shared" si="1"/>
        <v>1.2682469023069412E-4</v>
      </c>
    </row>
    <row r="27" spans="1:6" ht="15.2" customHeight="1" x14ac:dyDescent="0.25">
      <c r="A27" s="195" t="s">
        <v>223</v>
      </c>
      <c r="B27" s="193">
        <v>78</v>
      </c>
      <c r="C27" s="194">
        <f t="shared" si="0"/>
        <v>9.8923258379941402E-4</v>
      </c>
      <c r="D27" s="195" t="s">
        <v>254</v>
      </c>
      <c r="E27" s="193">
        <v>9</v>
      </c>
      <c r="F27" s="194">
        <f t="shared" si="1"/>
        <v>1.1414222120762471E-4</v>
      </c>
    </row>
    <row r="28" spans="1:6" ht="15.2" customHeight="1" x14ac:dyDescent="0.25">
      <c r="A28" s="195" t="s">
        <v>224</v>
      </c>
      <c r="B28" s="193">
        <v>78</v>
      </c>
      <c r="C28" s="194">
        <f t="shared" si="0"/>
        <v>9.8923258379941402E-4</v>
      </c>
      <c r="D28" s="195" t="s">
        <v>255</v>
      </c>
      <c r="E28" s="193">
        <v>8</v>
      </c>
      <c r="F28" s="194">
        <f t="shared" si="1"/>
        <v>1.0145975218455529E-4</v>
      </c>
    </row>
    <row r="29" spans="1:6" ht="15.2" customHeight="1" x14ac:dyDescent="0.25">
      <c r="A29" s="195" t="s">
        <v>225</v>
      </c>
      <c r="B29" s="193">
        <v>68</v>
      </c>
      <c r="C29" s="194">
        <f t="shared" si="0"/>
        <v>8.6240789356871992E-4</v>
      </c>
      <c r="D29" s="195" t="s">
        <v>256</v>
      </c>
      <c r="E29" s="193">
        <v>7</v>
      </c>
      <c r="F29" s="194">
        <f t="shared" si="1"/>
        <v>8.8777283161485884E-5</v>
      </c>
    </row>
    <row r="30" spans="1:6" ht="15.2" customHeight="1" x14ac:dyDescent="0.25">
      <c r="A30" s="195" t="s">
        <v>226</v>
      </c>
      <c r="B30" s="193">
        <v>61</v>
      </c>
      <c r="C30" s="194">
        <f t="shared" si="0"/>
        <v>7.7363061040723407E-4</v>
      </c>
      <c r="D30" s="195" t="s">
        <v>257</v>
      </c>
      <c r="E30" s="193">
        <v>6</v>
      </c>
      <c r="F30" s="194">
        <f t="shared" si="1"/>
        <v>7.6094814138416466E-5</v>
      </c>
    </row>
    <row r="31" spans="1:6" ht="15.2" customHeight="1" x14ac:dyDescent="0.25">
      <c r="A31" s="195" t="s">
        <v>227</v>
      </c>
      <c r="B31" s="193">
        <v>60</v>
      </c>
      <c r="C31" s="194">
        <f t="shared" ref="C31:C33" si="2">B31/$B$38</f>
        <v>7.6094814138416469E-4</v>
      </c>
      <c r="D31" s="195" t="s">
        <v>258</v>
      </c>
      <c r="E31" s="193">
        <v>5</v>
      </c>
      <c r="F31" s="194">
        <f t="shared" ref="F31:F33" si="3">E31/$B$38</f>
        <v>6.3412345115347062E-5</v>
      </c>
    </row>
    <row r="32" spans="1:6" ht="15.2" customHeight="1" x14ac:dyDescent="0.25">
      <c r="A32" s="195" t="s">
        <v>228</v>
      </c>
      <c r="B32" s="193">
        <v>60</v>
      </c>
      <c r="C32" s="194">
        <f t="shared" si="2"/>
        <v>7.6094814138416469E-4</v>
      </c>
      <c r="D32" s="195" t="s">
        <v>259</v>
      </c>
      <c r="E32" s="193">
        <v>5</v>
      </c>
      <c r="F32" s="194">
        <f t="shared" si="3"/>
        <v>6.3412345115347062E-5</v>
      </c>
    </row>
    <row r="33" spans="1:6" ht="15.2" customHeight="1" x14ac:dyDescent="0.25">
      <c r="A33" s="195" t="s">
        <v>229</v>
      </c>
      <c r="B33" s="193">
        <v>56</v>
      </c>
      <c r="C33" s="194">
        <f t="shared" si="2"/>
        <v>7.1021826529188707E-4</v>
      </c>
      <c r="D33" s="195" t="s">
        <v>260</v>
      </c>
      <c r="E33" s="193">
        <v>5</v>
      </c>
      <c r="F33" s="194">
        <f t="shared" si="3"/>
        <v>6.3412345115347062E-5</v>
      </c>
    </row>
    <row r="34" spans="1:6" ht="15.2" customHeight="1" x14ac:dyDescent="0.25">
      <c r="A34" s="195" t="s">
        <v>230</v>
      </c>
      <c r="B34" s="193">
        <v>45</v>
      </c>
      <c r="C34" s="194">
        <f>B34/$B$38</f>
        <v>5.7071110603812349E-4</v>
      </c>
      <c r="D34" s="195" t="s">
        <v>261</v>
      </c>
      <c r="E34" s="193">
        <v>78</v>
      </c>
      <c r="F34" s="194">
        <f>E34/$B$38</f>
        <v>9.8923258379941402E-4</v>
      </c>
    </row>
    <row r="35" spans="1:6" ht="15.2" customHeight="1" x14ac:dyDescent="0.25">
      <c r="A35" s="240"/>
      <c r="B35" s="241" t="s">
        <v>96</v>
      </c>
      <c r="C35" s="242"/>
      <c r="D35" s="179" t="s">
        <v>97</v>
      </c>
      <c r="E35" s="180"/>
    </row>
    <row r="36" spans="1:6" ht="15.2" customHeight="1" x14ac:dyDescent="0.25">
      <c r="A36" s="99" t="s">
        <v>21</v>
      </c>
      <c r="B36" s="196">
        <f>SUM(B4)</f>
        <v>56736</v>
      </c>
      <c r="C36" s="100"/>
      <c r="D36" s="182">
        <f>B36/B38</f>
        <v>0.71955256249286614</v>
      </c>
      <c r="E36" s="180"/>
    </row>
    <row r="37" spans="1:6" ht="15.2" customHeight="1" x14ac:dyDescent="0.25">
      <c r="A37" s="101" t="s">
        <v>22</v>
      </c>
      <c r="B37" s="181">
        <f>SUM(B5:B34,E4:E34)</f>
        <v>22113</v>
      </c>
      <c r="C37" s="183"/>
      <c r="D37" s="184">
        <f>B37/B38</f>
        <v>0.28044743750713391</v>
      </c>
      <c r="E37" s="185"/>
    </row>
    <row r="38" spans="1:6" ht="15.2" customHeight="1" x14ac:dyDescent="0.25">
      <c r="A38" s="188" t="s">
        <v>31</v>
      </c>
      <c r="B38" s="243">
        <f>SUM(B36:B37)</f>
        <v>78849</v>
      </c>
      <c r="C38" s="186"/>
      <c r="D38" s="244">
        <f>SUM(D36:D37)</f>
        <v>1</v>
      </c>
    </row>
    <row r="39" spans="1:6" ht="15.2" customHeight="1" x14ac:dyDescent="0.25">
      <c r="A39" s="188"/>
      <c r="B39"/>
      <c r="C39"/>
      <c r="D39" s="187"/>
    </row>
    <row r="40" spans="1:6" ht="15.2" customHeight="1" x14ac:dyDescent="0.25">
      <c r="A40" s="289" t="s">
        <v>99</v>
      </c>
      <c r="B40" s="289"/>
      <c r="C40" s="289"/>
    </row>
    <row r="42" spans="1:6" s="189" customFormat="1" ht="15.2" customHeight="1" x14ac:dyDescent="0.2">
      <c r="C42" s="190"/>
      <c r="F42" s="191"/>
    </row>
  </sheetData>
  <mergeCells count="1">
    <mergeCell ref="A40:C40"/>
  </mergeCells>
  <phoneticPr fontId="3" type="noConversion"/>
  <printOptions horizontalCentered="1" verticalCentered="1"/>
  <pageMargins left="0.9055118110236221" right="0.74803149606299213" top="0.39370078740157483" bottom="0" header="0.51181102362204722" footer="0.51181102362204722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貳商標一</vt:lpstr>
      <vt:lpstr>貳二(1)</vt:lpstr>
      <vt:lpstr>貳二(234)</vt:lpstr>
      <vt:lpstr>貳二(5)</vt:lpstr>
      <vt:lpstr>貳二(6)</vt:lpstr>
      <vt:lpstr>貳二(78)</vt:lpstr>
      <vt:lpstr>貳三(1)</vt:lpstr>
      <vt:lpstr>貳三(2)</vt:lpstr>
      <vt:lpstr>貳三(3)</vt:lpstr>
      <vt:lpstr>貳四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Lisa Ma</dc:creator>
  <cp:lastModifiedBy>00598馬維清</cp:lastModifiedBy>
  <cp:lastPrinted>2021-04-09T08:44:52Z</cp:lastPrinted>
  <dcterms:created xsi:type="dcterms:W3CDTF">2004-10-05T08:49:51Z</dcterms:created>
  <dcterms:modified xsi:type="dcterms:W3CDTF">2021-04-19T03:40:21Z</dcterms:modified>
</cp:coreProperties>
</file>