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08" yWindow="-108" windowWidth="23256" windowHeight="12576" tabRatio="1000" activeTab="1"/>
  </bookViews>
  <sheets>
    <sheet name="近5年著名商標件數統計" sheetId="4" r:id="rId1"/>
    <sheet name="近5年著名商標所有人人數統計" sheetId="10" r:id="rId2"/>
    <sheet name="2024台灣" sheetId="66" r:id="rId3"/>
    <sheet name="2024亞洲" sheetId="72" r:id="rId4"/>
    <sheet name="2024歐洲" sheetId="75" r:id="rId5"/>
    <sheet name="2024美洲" sheetId="73" r:id="rId6"/>
    <sheet name="2024其他境外" sheetId="74" r:id="rId7"/>
    <sheet name="2023台灣 " sheetId="61" r:id="rId8"/>
    <sheet name="2023亞洲" sheetId="62" r:id="rId9"/>
    <sheet name="2023歐洲 " sheetId="63" r:id="rId10"/>
    <sheet name="2023美洲" sheetId="64" r:id="rId11"/>
    <sheet name="2023其他境外" sheetId="65" r:id="rId12"/>
    <sheet name="2022台灣 " sheetId="53" r:id="rId13"/>
    <sheet name="2022亞洲" sheetId="57" r:id="rId14"/>
    <sheet name="2022歐洲" sheetId="58" r:id="rId15"/>
    <sheet name="2022美洲" sheetId="59" r:id="rId16"/>
    <sheet name="2021台灣" sheetId="5" r:id="rId17"/>
    <sheet name="2021亞洲" sheetId="6" r:id="rId18"/>
    <sheet name="2021歐洲" sheetId="7" r:id="rId19"/>
    <sheet name="2021美洲" sheetId="8" r:id="rId20"/>
    <sheet name="2020台灣" sheetId="48" r:id="rId21"/>
    <sheet name="2020亞洲" sheetId="49" r:id="rId22"/>
    <sheet name="2020歐洲" sheetId="50" r:id="rId23"/>
    <sheet name="2020美洲" sheetId="51" r:id="rId24"/>
    <sheet name="2020其他境外" sheetId="52" r:id="rId25"/>
  </sheets>
  <definedNames>
    <definedName name="_xlnm._FilterDatabase" localSheetId="0" hidden="1">近5年著名商標件數統計!$J$1:$J$42</definedName>
  </definedNames>
  <calcPr calcId="145621"/>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53" i="73" l="1"/>
  <c r="C48" i="73"/>
  <c r="H20" i="10"/>
  <c r="I39" i="10"/>
  <c r="H3" i="10"/>
  <c r="H38" i="10"/>
  <c r="G39" i="10"/>
  <c r="H39" i="10" s="1"/>
  <c r="H4" i="10"/>
  <c r="H5" i="10"/>
  <c r="H6" i="10"/>
  <c r="H7" i="10"/>
  <c r="H8" i="10"/>
  <c r="H9" i="10"/>
  <c r="H12" i="10"/>
  <c r="H14" i="10"/>
  <c r="H15" i="10"/>
  <c r="H16" i="10"/>
  <c r="H17" i="10"/>
  <c r="H18" i="10"/>
  <c r="H19" i="10"/>
  <c r="H21" i="10"/>
  <c r="H22" i="10"/>
  <c r="H23" i="10"/>
  <c r="H25" i="10"/>
  <c r="H27" i="10"/>
  <c r="H29" i="10"/>
  <c r="H31" i="10"/>
  <c r="H32" i="10"/>
  <c r="H33" i="10"/>
  <c r="H30" i="10"/>
  <c r="H3" i="4"/>
  <c r="H4" i="4"/>
  <c r="H5" i="4"/>
  <c r="H6" i="4"/>
  <c r="H7" i="4"/>
  <c r="H9" i="4"/>
  <c r="H14" i="4"/>
  <c r="H16" i="4"/>
  <c r="H17" i="4"/>
  <c r="H18" i="4"/>
  <c r="H19" i="4"/>
  <c r="H20" i="4"/>
  <c r="H21" i="4"/>
  <c r="H22" i="4"/>
  <c r="H23" i="4"/>
  <c r="H24" i="4"/>
  <c r="H25" i="4"/>
  <c r="H29" i="4"/>
  <c r="H31" i="4"/>
  <c r="H34" i="4"/>
  <c r="H35" i="4"/>
  <c r="G42" i="4"/>
  <c r="H15" i="4"/>
  <c r="H13" i="4"/>
  <c r="H12" i="4"/>
  <c r="H11" i="4"/>
  <c r="H10" i="4"/>
  <c r="H8" i="4"/>
  <c r="H41" i="4"/>
  <c r="H40" i="4"/>
  <c r="H39" i="4"/>
  <c r="H38" i="4"/>
  <c r="H37" i="4"/>
  <c r="H36" i="4"/>
  <c r="H33" i="4"/>
  <c r="H32" i="4"/>
  <c r="H30" i="4"/>
  <c r="H28" i="4"/>
  <c r="H27" i="4"/>
  <c r="H26" i="4"/>
  <c r="H37" i="10"/>
  <c r="H36" i="10"/>
  <c r="H35" i="10"/>
  <c r="H34" i="10"/>
  <c r="H28" i="10"/>
  <c r="H26" i="10"/>
  <c r="H24" i="10"/>
  <c r="H13" i="10"/>
  <c r="H11" i="10"/>
  <c r="H10" i="10"/>
  <c r="C41" i="73"/>
  <c r="E94" i="75"/>
  <c r="D94" i="75"/>
  <c r="E34" i="72"/>
  <c r="D34" i="72"/>
  <c r="C44" i="66"/>
  <c r="I42" i="64"/>
  <c r="G42" i="64"/>
  <c r="F73" i="63"/>
  <c r="F55" i="63"/>
  <c r="F21" i="63"/>
  <c r="F10" i="63"/>
  <c r="H82" i="63"/>
  <c r="F30" i="63"/>
  <c r="F43" i="63"/>
  <c r="F81" i="63"/>
  <c r="F3" i="65"/>
  <c r="H35" i="58"/>
  <c r="H11" i="58"/>
  <c r="H76" i="58" s="1"/>
  <c r="F28" i="62"/>
  <c r="F17" i="62"/>
  <c r="H29" i="62"/>
  <c r="F12" i="62"/>
  <c r="F29" i="62" s="1"/>
  <c r="E43" i="61"/>
  <c r="F42" i="4"/>
  <c r="C42" i="4"/>
  <c r="D42" i="4"/>
  <c r="E42" i="4"/>
  <c r="F5" i="62"/>
  <c r="F39" i="10"/>
  <c r="C39" i="10"/>
  <c r="D39" i="10"/>
  <c r="E39" i="10"/>
  <c r="I43" i="64"/>
  <c r="G43" i="64"/>
  <c r="H59" i="58"/>
  <c r="H42" i="59"/>
  <c r="H43" i="59" s="1"/>
  <c r="F4" i="59"/>
  <c r="F7" i="59"/>
  <c r="F42" i="59"/>
  <c r="F43" i="59" s="1"/>
  <c r="E36" i="53"/>
  <c r="H19" i="58"/>
  <c r="H26" i="58"/>
  <c r="H46" i="58"/>
  <c r="F35" i="58"/>
  <c r="F11" i="58"/>
  <c r="F76" i="58" s="1"/>
  <c r="F19" i="58"/>
  <c r="F26" i="58"/>
  <c r="F29" i="58"/>
  <c r="F46" i="58"/>
  <c r="F59" i="58"/>
  <c r="F68" i="58"/>
  <c r="F10" i="57"/>
  <c r="G36" i="53"/>
  <c r="H25" i="57"/>
  <c r="F3" i="57"/>
  <c r="F25" i="57" s="1"/>
  <c r="F7" i="57"/>
  <c r="H7" i="57"/>
  <c r="H24" i="57"/>
  <c r="H24" i="6"/>
  <c r="H58" i="7"/>
  <c r="H44" i="8"/>
  <c r="H48" i="8" s="1"/>
  <c r="D34" i="8"/>
  <c r="F44" i="8" s="1"/>
  <c r="F48" i="8" s="1"/>
  <c r="D30" i="8"/>
  <c r="D11" i="7"/>
  <c r="D4" i="7"/>
  <c r="D2" i="7"/>
  <c r="D53" i="7"/>
  <c r="D49" i="7"/>
  <c r="D52" i="7"/>
  <c r="F58" i="7" s="1"/>
  <c r="D54" i="7"/>
  <c r="D57" i="7"/>
  <c r="H43" i="7"/>
  <c r="D28" i="7"/>
  <c r="F32" i="7" s="1"/>
  <c r="D22" i="7"/>
  <c r="F24" i="7" s="1"/>
  <c r="F63" i="7"/>
  <c r="D7" i="6"/>
  <c r="F7" i="6"/>
  <c r="F25" i="6" s="1"/>
  <c r="H47" i="8"/>
  <c r="F47" i="8"/>
  <c r="F9" i="6"/>
  <c r="F17" i="7"/>
  <c r="F24" i="6"/>
  <c r="F12" i="50"/>
  <c r="F42" i="51"/>
  <c r="F21" i="50"/>
  <c r="F31" i="50"/>
  <c r="F42" i="50"/>
  <c r="F49" i="50"/>
  <c r="F64" i="50"/>
  <c r="F72" i="50"/>
  <c r="F23" i="49"/>
  <c r="F30" i="49"/>
  <c r="F33" i="49"/>
  <c r="E50" i="48"/>
  <c r="F7" i="52"/>
  <c r="F3" i="52"/>
  <c r="F8" i="52"/>
  <c r="H33" i="49"/>
  <c r="H72" i="50"/>
  <c r="F45" i="51"/>
  <c r="H65" i="7"/>
  <c r="F43" i="7"/>
  <c r="F26" i="7"/>
  <c r="F7" i="7"/>
  <c r="F66" i="7" s="1"/>
  <c r="F5" i="6"/>
  <c r="E38" i="5"/>
  <c r="H25" i="6"/>
  <c r="H66" i="7"/>
  <c r="F82" i="63" l="1"/>
  <c r="H42" i="4"/>
  <c r="L61" i="75" a="1"/>
  <c r="L61" i="75"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<sst xmlns="http://schemas.openxmlformats.org/spreadsheetml/2006/main" count="2072" uniqueCount="1582">
  <si>
    <t>未註明</t>
  </si>
  <si>
    <t>台灣</t>
  </si>
  <si>
    <t>日本</t>
  </si>
  <si>
    <t>丹麥</t>
  </si>
  <si>
    <t>巴貝多</t>
  </si>
  <si>
    <t>列支敦斯登</t>
  </si>
  <si>
    <t>百慕達</t>
  </si>
  <si>
    <t>英屬維爾京群島</t>
  </si>
  <si>
    <t>亞洲</t>
  </si>
  <si>
    <t>香港</t>
  </si>
  <si>
    <t>韓國</t>
  </si>
  <si>
    <t>新加坡</t>
  </si>
  <si>
    <t>印度</t>
  </si>
  <si>
    <t>歐洲</t>
  </si>
  <si>
    <t>芬蘭</t>
  </si>
  <si>
    <t>瑞典</t>
  </si>
  <si>
    <t>愛爾蘭</t>
  </si>
  <si>
    <t>瑞士</t>
  </si>
  <si>
    <t>盧森堡</t>
  </si>
  <si>
    <t>荷蘭</t>
  </si>
  <si>
    <t>英國</t>
  </si>
  <si>
    <t>法國</t>
  </si>
  <si>
    <t>德國</t>
  </si>
  <si>
    <t>義大利</t>
  </si>
  <si>
    <t>西班牙</t>
  </si>
  <si>
    <t>美洲</t>
  </si>
  <si>
    <t>美國</t>
  </si>
  <si>
    <t>英屬開曼群島</t>
  </si>
  <si>
    <t>大洋洲</t>
  </si>
  <si>
    <t>澳洲</t>
    <phoneticPr fontId="1" type="noConversion"/>
  </si>
  <si>
    <t>加拿大</t>
    <phoneticPr fontId="2" type="noConversion"/>
  </si>
  <si>
    <t>阿拉伯聯合大公國</t>
    <phoneticPr fontId="1" type="noConversion"/>
  </si>
  <si>
    <t>泰國</t>
    <phoneticPr fontId="1" type="noConversion"/>
  </si>
  <si>
    <t>各年度總計</t>
    <phoneticPr fontId="1" type="noConversion"/>
  </si>
  <si>
    <t>洲別</t>
    <phoneticPr fontId="1" type="noConversion"/>
  </si>
  <si>
    <r>
      <t xml:space="preserve">          </t>
    </r>
    <r>
      <rPr>
        <b/>
        <sz val="10"/>
        <color theme="1"/>
        <rFont val="新細明體"/>
        <family val="1"/>
        <charset val="136"/>
        <scheme val="minor"/>
      </rPr>
      <t xml:space="preserve">              </t>
    </r>
    <r>
      <rPr>
        <b/>
        <sz val="8"/>
        <color theme="1"/>
        <rFont val="新細明體"/>
        <family val="1"/>
        <charset val="136"/>
        <scheme val="minor"/>
      </rPr>
      <t xml:space="preserve">  各年度
著名商標所有人國籍</t>
    </r>
    <phoneticPr fontId="1" type="noConversion"/>
  </si>
  <si>
    <t>著名商標名稱</t>
    <phoneticPr fontId="2" type="noConversion"/>
  </si>
  <si>
    <t>著名商標所有人</t>
    <phoneticPr fontId="2" type="noConversion"/>
  </si>
  <si>
    <t>案件數</t>
    <phoneticPr fontId="2" type="noConversion"/>
  </si>
  <si>
    <t>謝宗澤</t>
  </si>
  <si>
    <t>蔡合旺事業股份有限公司</t>
  </si>
  <si>
    <t>東森電視事業股份有限公司</t>
  </si>
  <si>
    <t>全聯實業股份有限公司</t>
  </si>
  <si>
    <t>總案件數</t>
    <phoneticPr fontId="2" type="noConversion"/>
  </si>
  <si>
    <t>所有人數</t>
    <phoneticPr fontId="2" type="noConversion"/>
  </si>
  <si>
    <t>案件數</t>
    <phoneticPr fontId="2" type="noConversion"/>
  </si>
  <si>
    <t>各國案件數</t>
    <phoneticPr fontId="2" type="noConversion"/>
  </si>
  <si>
    <t>各國著名商標所有人數</t>
    <phoneticPr fontId="2" type="noConversion"/>
  </si>
  <si>
    <t>各國案件數</t>
    <phoneticPr fontId="2" type="noConversion"/>
  </si>
  <si>
    <t>各國著名商標所有人數</t>
    <phoneticPr fontId="2" type="noConversion"/>
  </si>
  <si>
    <t>德國</t>
    <phoneticPr fontId="2" type="noConversion"/>
  </si>
  <si>
    <t>義大利</t>
    <phoneticPr fontId="2" type="noConversion"/>
  </si>
  <si>
    <t>瑞士</t>
    <phoneticPr fontId="2" type="noConversion"/>
  </si>
  <si>
    <t>Double Bull Device、Red Bull</t>
    <phoneticPr fontId="2" type="noConversion"/>
  </si>
  <si>
    <t>荷蘭</t>
    <phoneticPr fontId="2" type="noConversion"/>
  </si>
  <si>
    <t>MANGO（device）</t>
    <phoneticPr fontId="2" type="noConversion"/>
  </si>
  <si>
    <t>英國</t>
    <phoneticPr fontId="2" type="noConversion"/>
  </si>
  <si>
    <t>NEXT、next</t>
    <phoneticPr fontId="2" type="noConversion"/>
  </si>
  <si>
    <t>法國</t>
    <phoneticPr fontId="2" type="noConversion"/>
  </si>
  <si>
    <t>GIVENCHY</t>
  </si>
  <si>
    <t>YSL</t>
    <phoneticPr fontId="2" type="noConversion"/>
  </si>
  <si>
    <t>所有人數</t>
    <phoneticPr fontId="2" type="noConversion"/>
  </si>
  <si>
    <t>西班牙</t>
    <phoneticPr fontId="2" type="noConversion"/>
  </si>
  <si>
    <t>ZARA</t>
    <phoneticPr fontId="2" type="noConversion"/>
  </si>
  <si>
    <t>案件數</t>
    <phoneticPr fontId="2" type="noConversion"/>
  </si>
  <si>
    <t xml:space="preserve">列支敦士登 </t>
    <phoneticPr fontId="2" type="noConversion"/>
  </si>
  <si>
    <t>美國</t>
    <phoneticPr fontId="2" type="noConversion"/>
  </si>
  <si>
    <t>加拿大</t>
    <phoneticPr fontId="2" type="noConversion"/>
  </si>
  <si>
    <t>IMAX</t>
    <phoneticPr fontId="2" type="noConversion"/>
  </si>
  <si>
    <t>著名商標名稱</t>
  </si>
  <si>
    <t>案件數</t>
  </si>
  <si>
    <t>麥奇數位股份有限公司</t>
  </si>
  <si>
    <t>著名商標所有人</t>
  </si>
  <si>
    <t>各國案件數</t>
  </si>
  <si>
    <t>日本</t>
    <phoneticPr fontId="1" type="noConversion"/>
  </si>
  <si>
    <t>新加坡</t>
    <phoneticPr fontId="1" type="noConversion"/>
  </si>
  <si>
    <t>韓國</t>
    <phoneticPr fontId="1" type="noConversion"/>
  </si>
  <si>
    <t>各國著名商標所有人數</t>
  </si>
  <si>
    <t>盧森堡</t>
    <phoneticPr fontId="1" type="noConversion"/>
  </si>
  <si>
    <t>總所有人數</t>
    <phoneticPr fontId="2" type="noConversion"/>
  </si>
  <si>
    <t>美國</t>
    <phoneticPr fontId="1" type="noConversion"/>
  </si>
  <si>
    <t>總案件數</t>
    <phoneticPr fontId="1" type="noConversion"/>
  </si>
  <si>
    <t>總所有人數</t>
    <phoneticPr fontId="1" type="noConversion"/>
  </si>
  <si>
    <t>奧地利</t>
    <phoneticPr fontId="1" type="noConversion"/>
  </si>
  <si>
    <t>紐西蘭</t>
    <phoneticPr fontId="1" type="noConversion"/>
  </si>
  <si>
    <t>案件數</t>
    <phoneticPr fontId="1" type="noConversion"/>
  </si>
  <si>
    <t>老行家國際燕窩股份有限公司</t>
  </si>
  <si>
    <t>UCC</t>
  </si>
  <si>
    <t>NHK及圖</t>
  </si>
  <si>
    <t>NEXT</t>
  </si>
  <si>
    <t>法國</t>
    <phoneticPr fontId="1" type="noConversion"/>
  </si>
  <si>
    <t>紐西蘭</t>
    <phoneticPr fontId="1" type="noConversion"/>
  </si>
  <si>
    <t>V (logo)、Valentino</t>
    <phoneticPr fontId="2" type="noConversion"/>
  </si>
  <si>
    <t>日商．森克斯股份有限公司</t>
    <phoneticPr fontId="1" type="noConversion"/>
  </si>
  <si>
    <t>註：各國各年度之著名商標所有人總數，非僅各年度加總，而係先扣除各年度重複之商標所有人後，加總的結果。</t>
    <phoneticPr fontId="1" type="noConversion"/>
  </si>
  <si>
    <t>香港</t>
    <phoneticPr fontId="1" type="noConversion"/>
  </si>
  <si>
    <t>丹麥</t>
    <phoneticPr fontId="1" type="noConversion"/>
  </si>
  <si>
    <t>池袋股份有限公司</t>
  </si>
  <si>
    <t>果子電影有限公司</t>
  </si>
  <si>
    <t>真口味食品企業股份有限公司</t>
  </si>
  <si>
    <t>盧森堡</t>
    <phoneticPr fontId="1" type="noConversion"/>
  </si>
  <si>
    <t>美商．7-11公司</t>
    <phoneticPr fontId="1" type="noConversion"/>
  </si>
  <si>
    <t>冰島</t>
    <phoneticPr fontId="1" type="noConversion"/>
  </si>
  <si>
    <t>所有人數</t>
  </si>
  <si>
    <t>法商．卡穆股份有限公司</t>
  </si>
  <si>
    <t>英商．秋天紙張有限公司</t>
  </si>
  <si>
    <t>國立臺灣大學</t>
    <phoneticPr fontId="1" type="noConversion"/>
  </si>
  <si>
    <t>義大利商．法倫提諾公司</t>
  </si>
  <si>
    <t>義大利商．盧克提卡集團公司</t>
  </si>
  <si>
    <t>BOSS、BOSS HUGO BOSS LOGO、HUGO BOSS</t>
    <phoneticPr fontId="2" type="noConversion"/>
  </si>
  <si>
    <t>PUMA、彪馬、JUMPING PUMA、PUMA and JUMPING PUMA</t>
    <phoneticPr fontId="2" type="noConversion"/>
  </si>
  <si>
    <t>日本</t>
    <phoneticPr fontId="1" type="noConversion"/>
  </si>
  <si>
    <t>總所有人數</t>
    <phoneticPr fontId="2" type="noConversion"/>
  </si>
  <si>
    <t>匈牙利</t>
    <phoneticPr fontId="2" type="noConversion"/>
  </si>
  <si>
    <t>荷蘭</t>
    <phoneticPr fontId="1" type="noConversion"/>
  </si>
  <si>
    <t>義大利</t>
    <phoneticPr fontId="1" type="noConversion"/>
  </si>
  <si>
    <t>奧地利</t>
    <phoneticPr fontId="1" type="noConversion"/>
  </si>
  <si>
    <t>國家/地區</t>
    <phoneticPr fontId="1" type="noConversion"/>
  </si>
  <si>
    <t>日商．日本放送協會</t>
  </si>
  <si>
    <t>臺鹽實業股份有限公司</t>
    <phoneticPr fontId="1" type="noConversion"/>
  </si>
  <si>
    <t>廣達電腦股份有限公司</t>
    <phoneticPr fontId="1" type="noConversion"/>
  </si>
  <si>
    <t>統一生活事業股份有限公司</t>
    <phoneticPr fontId="1" type="noConversion"/>
  </si>
  <si>
    <t>英屬開曼群島</t>
    <phoneticPr fontId="1" type="noConversion"/>
  </si>
  <si>
    <t>統一生活事業股份有限公司</t>
  </si>
  <si>
    <t>連江縣政府</t>
  </si>
  <si>
    <t>森田藥粧股份有限公司</t>
  </si>
  <si>
    <t>國家/地區</t>
  </si>
  <si>
    <t>棨泰健康科技股份有限公司</t>
  </si>
  <si>
    <t>墨力國際股份有限公司</t>
  </si>
  <si>
    <t>聯華電子股份有限公司</t>
  </si>
  <si>
    <t>中國大陸</t>
    <phoneticPr fontId="1" type="noConversion"/>
  </si>
  <si>
    <t>瑞士</t>
    <phoneticPr fontId="1" type="noConversion"/>
  </si>
  <si>
    <t>德國</t>
    <phoneticPr fontId="1" type="noConversion"/>
  </si>
  <si>
    <t>荷蘭</t>
    <phoneticPr fontId="1" type="noConversion"/>
  </si>
  <si>
    <t>愛爾蘭</t>
    <phoneticPr fontId="1" type="noConversion"/>
  </si>
  <si>
    <t>義大利</t>
    <phoneticPr fontId="1" type="noConversion"/>
  </si>
  <si>
    <t>加拿大</t>
    <phoneticPr fontId="1" type="noConversion"/>
  </si>
  <si>
    <t>東禾生物科技股份有限公司</t>
  </si>
  <si>
    <t>薩摩亞</t>
  </si>
  <si>
    <t>開曼群島</t>
  </si>
  <si>
    <t>塞席爾共和國</t>
  </si>
  <si>
    <t>總案件</t>
    <phoneticPr fontId="2" type="noConversion"/>
  </si>
  <si>
    <t>總所有</t>
    <phoneticPr fontId="2" type="noConversion"/>
  </si>
  <si>
    <t>案件數</t>
    <phoneticPr fontId="1" type="noConversion"/>
  </si>
  <si>
    <t>所有人數</t>
    <phoneticPr fontId="1" type="noConversion"/>
  </si>
  <si>
    <t>非洲</t>
    <phoneticPr fontId="1" type="noConversion"/>
  </si>
  <si>
    <t>總案件數</t>
    <phoneticPr fontId="1" type="noConversion"/>
  </si>
  <si>
    <t>總所有人數</t>
    <phoneticPr fontId="1" type="noConversion"/>
  </si>
  <si>
    <t>各國案件數</t>
    <phoneticPr fontId="1" type="noConversion"/>
  </si>
  <si>
    <t>各國著名商標所有人數</t>
    <phoneticPr fontId="1" type="noConversion"/>
  </si>
  <si>
    <t>案件數</t>
    <phoneticPr fontId="1" type="noConversion"/>
  </si>
  <si>
    <t>所有人數</t>
    <phoneticPr fontId="1" type="noConversion"/>
  </si>
  <si>
    <t>總所有人數</t>
    <phoneticPr fontId="1" type="noConversion"/>
  </si>
  <si>
    <t>總案件數</t>
    <phoneticPr fontId="1" type="noConversion"/>
  </si>
  <si>
    <t>旺旺</t>
  </si>
  <si>
    <t>富蘭克林</t>
  </si>
  <si>
    <t>黃飞紅 HUANG FEI HONG及圖（飛為簡體字）</t>
    <phoneticPr fontId="2" type="noConversion"/>
  </si>
  <si>
    <t>森田藥粧</t>
  </si>
  <si>
    <t>LUSH</t>
    <phoneticPr fontId="1" type="noConversion"/>
  </si>
  <si>
    <t>米其林（墨色）</t>
  </si>
  <si>
    <t>KAWASAKI及圖、K Kawasaki、KAWASAKI HEAVY INDUSTRIES LTD.及圖</t>
    <phoneticPr fontId="1" type="noConversion"/>
  </si>
  <si>
    <t>ENGADGET</t>
    <phoneticPr fontId="1" type="noConversion"/>
  </si>
  <si>
    <t>古道KUTAO</t>
  </si>
  <si>
    <t>HARVARD、哈佛</t>
    <phoneticPr fontId="1" type="noConversion"/>
  </si>
  <si>
    <t>SPANX</t>
  </si>
  <si>
    <t>BURBERRY</t>
    <phoneticPr fontId="1" type="noConversion"/>
  </si>
  <si>
    <t>Peppa Pig</t>
  </si>
  <si>
    <t>五年總計</t>
    <phoneticPr fontId="1" type="noConversion"/>
  </si>
  <si>
    <t>5年總計</t>
    <phoneticPr fontId="1" type="noConversion"/>
  </si>
  <si>
    <t>英國</t>
    <phoneticPr fontId="1" type="noConversion"/>
  </si>
  <si>
    <t>三洋藥品工業股份有限公司</t>
    <phoneticPr fontId="2" type="noConversion"/>
  </si>
  <si>
    <t>CUSCO &amp; Device</t>
    <phoneticPr fontId="1" type="noConversion"/>
  </si>
  <si>
    <t>V in ellipse、VALENTINO &amp; V in ellipse、VALENTINO (word mark)、V (logo)</t>
    <phoneticPr fontId="1" type="noConversion"/>
  </si>
  <si>
    <t>OK 及圖</t>
  </si>
  <si>
    <t>三洋藥品工業股份有限公司標章圖、三洋及圖、三洋牌及圖（藍色）等</t>
    <phoneticPr fontId="2" type="noConversion"/>
  </si>
  <si>
    <t>佐見啦生技股份有限公司</t>
  </si>
  <si>
    <t>TT、TT MASK</t>
    <phoneticPr fontId="1" type="noConversion"/>
  </si>
  <si>
    <t>MASI</t>
  </si>
  <si>
    <t>LIKE logo、Messenger Icon、Facebook Logo</t>
    <phoneticPr fontId="1" type="noConversion"/>
  </si>
  <si>
    <t>JL AUDIO 及圖</t>
  </si>
  <si>
    <t>UPS</t>
    <phoneticPr fontId="1" type="noConversion"/>
  </si>
  <si>
    <t>一芳 陳家 台灣水果茶 YIFANG TAIWAN FRUIT TEA、一芳現熬</t>
    <phoneticPr fontId="2" type="noConversion"/>
  </si>
  <si>
    <t>TAIPEI101、台北101、101設計圖</t>
    <phoneticPr fontId="2" type="noConversion"/>
  </si>
  <si>
    <t>ADIDAS、3-Bars logo、adidas</t>
    <phoneticPr fontId="1" type="noConversion"/>
  </si>
  <si>
    <t>吉友餐飲事業有限公司</t>
  </si>
  <si>
    <t>風來坊</t>
  </si>
  <si>
    <t>HBI品牌服裝公司標章（墨色）</t>
  </si>
  <si>
    <t>CK</t>
    <phoneticPr fontId="1" type="noConversion"/>
  </si>
  <si>
    <t xml:space="preserve">UA Logo、UNDER ARMOUR </t>
    <phoneticPr fontId="1" type="noConversion"/>
  </si>
  <si>
    <t xml:space="preserve"> POKEMON</t>
  </si>
  <si>
    <t xml:space="preserve"> 哆啦 A 夢、ドラえもん,DORAEMON小叮噹及圖</t>
    <phoneticPr fontId="1" type="noConversion"/>
  </si>
  <si>
    <t xml:space="preserve"> LINE 及圖、 圖形(熊大)、  圖形(兔兔)</t>
    <phoneticPr fontId="1" type="noConversion"/>
  </si>
  <si>
    <t>HELLO KITTY 及圖、KUROMI &amp; Device、KEROKEROKEROPPI &amp; Device、  OSARUNOMONKICHI &amp; Device</t>
    <phoneticPr fontId="1" type="noConversion"/>
  </si>
  <si>
    <t>Supreme 設計圖</t>
  </si>
  <si>
    <t>香奈兒CHANEL、CHANEL</t>
    <phoneticPr fontId="1" type="noConversion"/>
  </si>
  <si>
    <t>GUCCI（墨色）、 GUCCI (word)</t>
    <phoneticPr fontId="1" type="noConversion"/>
  </si>
  <si>
    <t>NIKE</t>
  </si>
  <si>
    <t>PUMA、PUMA and Jumping PUMA Device、 jumping puma</t>
    <phoneticPr fontId="1" type="noConversion"/>
  </si>
  <si>
    <t xml:space="preserve"> 拉拉熊＋ device</t>
  </si>
  <si>
    <t xml:space="preserve"> FILA (device)</t>
  </si>
  <si>
    <t xml:space="preserve"> DIOR DESIGN(墨色)</t>
  </si>
  <si>
    <t>MI</t>
    <phoneticPr fontId="1" type="noConversion"/>
  </si>
  <si>
    <t>Louis Vuitton、LV、"LV" (Monogram)、 LV Circle、L V DEVICE、 LV logo (figurative)等</t>
    <phoneticPr fontId="1" type="noConversion"/>
  </si>
  <si>
    <t xml:space="preserve">RAY-BAN </t>
    <phoneticPr fontId="1" type="noConversion"/>
  </si>
  <si>
    <t>TutorABC、TutorABC 及圖、TutorABCjr、TutorABC.com、TutorMing 明言网及圖</t>
    <phoneticPr fontId="1" type="noConversion"/>
  </si>
  <si>
    <t xml:space="preserve"> 日盛設計圖</t>
  </si>
  <si>
    <t>統一及圖、統一精工、統一及圖TUNG-I、 統一AB</t>
    <phoneticPr fontId="1" type="noConversion"/>
  </si>
  <si>
    <t>旺旺、旺-旺 ONE-ONE、 旺旺（WON WON）（墨色）</t>
    <phoneticPr fontId="1" type="noConversion"/>
  </si>
  <si>
    <t>誠品、誠品講堂 the eslite forum及圖</t>
    <phoneticPr fontId="1" type="noConversion"/>
  </si>
  <si>
    <t xml:space="preserve"> K 圖形、光陽公司標章（二）、KYMCO、光陽KYMCO</t>
    <phoneticPr fontId="2" type="noConversion"/>
  </si>
  <si>
    <t>COSMED 及圖、康是美COSMED及圖、COSMED</t>
    <phoneticPr fontId="2" type="noConversion"/>
  </si>
  <si>
    <t>白金龍彩色標籤、金門KIN-MEN、金門及雙龍圖、金門</t>
    <phoneticPr fontId="1" type="noConversion"/>
  </si>
  <si>
    <t>基督復臨安息日會醫療財團法人</t>
  </si>
  <si>
    <t xml:space="preserve"> 臺安、 臺安醫院標章</t>
    <phoneticPr fontId="1" type="noConversion"/>
  </si>
  <si>
    <t>China-Oel百靈油設計字、China Oel</t>
    <phoneticPr fontId="1" type="noConversion"/>
  </si>
  <si>
    <t>SF and rearing horse device、rearing horse device、Ferrari logo、FERRARI (device)、FERRARI</t>
    <phoneticPr fontId="1" type="noConversion"/>
  </si>
  <si>
    <t>好巿多、必勝客及圖、必勝客(PIZZA HUT Logo in Chinese in vertical version)等</t>
    <phoneticPr fontId="1" type="noConversion"/>
  </si>
  <si>
    <t>一零四資訊科技股份有限公司</t>
  </si>
  <si>
    <t>104人力銀行及圖</t>
  </si>
  <si>
    <t>樂高 LEGO、LEGO LOGO （墨色）、樂高及圖 （LEGO LOGO IN CHINESE CHARACTER ） （墨色）</t>
    <phoneticPr fontId="1" type="noConversion"/>
  </si>
  <si>
    <t>賓利 BENTLEY、B &amp; Wings Device</t>
    <phoneticPr fontId="1" type="noConversion"/>
  </si>
  <si>
    <t>美粒果　果汁專家及圖 (MEI LI GUO GUO ZHI ZHUAN JIA and Horizon Box Design)</t>
  </si>
  <si>
    <t>MERCEDES-BENZ CLUB(device)</t>
    <phoneticPr fontId="1" type="noConversion"/>
  </si>
  <si>
    <t>華特迪士尼、迪士尼頻道、The Disney Channel &amp; Logo 迪士尼頻道、迪士尼(stylized)、 迪士尼半斤八兩</t>
    <phoneticPr fontId="1" type="noConversion"/>
  </si>
  <si>
    <t xml:space="preserve"> Ｍ圖（墨色）、 Ｍ圖、 M Device、MIZUNO及M圖、MIZUNO 美津濃及M圖、MIZUNO/THE WORLD OF SPORTS</t>
    <phoneticPr fontId="1" type="noConversion"/>
  </si>
  <si>
    <t xml:space="preserve"> LAMBORGHINI</t>
  </si>
  <si>
    <t>HARVARD、哈佛、HARVARD GRAPHICS</t>
    <phoneticPr fontId="1" type="noConversion"/>
  </si>
  <si>
    <t>娃哈哈</t>
  </si>
  <si>
    <t>chicco design、CHICCO、 chicco</t>
    <phoneticPr fontId="1" type="noConversion"/>
  </si>
  <si>
    <t>聯電</t>
    <phoneticPr fontId="2" type="noConversion"/>
  </si>
  <si>
    <t xml:space="preserve"> 宜而爽（墨色）、宜而爽123</t>
    <phoneticPr fontId="1" type="noConversion"/>
  </si>
  <si>
    <t>HERMES 、愛馬仕</t>
    <phoneticPr fontId="1" type="noConversion"/>
  </si>
  <si>
    <t>蘋果 APPLE（墨色）、APPLE LOGO、MAC、MACINTOSH、iPhone with Apple Logo (Black)、PAY &amp; APPLE LOGO</t>
    <phoneticPr fontId="1" type="noConversion"/>
  </si>
  <si>
    <t>7-Eleven and Design (in black and white)、 7-Eleven and Design (in color)、7-ELEVEN &amp; Design （墨色）</t>
    <phoneticPr fontId="1" type="noConversion"/>
  </si>
  <si>
    <t xml:space="preserve"> GA Stylized</t>
  </si>
  <si>
    <t>GAME OF THRONES</t>
  </si>
  <si>
    <t>EBAY and Design</t>
  </si>
  <si>
    <t>Carrefour &amp; Logo</t>
  </si>
  <si>
    <t>日本叮叮</t>
  </si>
  <si>
    <t>McDonald's、Golden Arches Device (in Yellow)、麥當勞 (McDonald's in Chinese)</t>
    <phoneticPr fontId="1" type="noConversion"/>
  </si>
  <si>
    <t>無印良品</t>
  </si>
  <si>
    <t>中船</t>
  </si>
  <si>
    <t>TOMS</t>
  </si>
  <si>
    <t>海角七號(號為簡體字) CAPE NO.7</t>
  </si>
  <si>
    <t>高雄市政府文化局</t>
  </si>
  <si>
    <t>駁 2 藝術特區 THE PIER-2 ART CENTER</t>
  </si>
  <si>
    <t>CHINA AIRLINES 華航及圖、中華航空CHINA AIRLINES 華航及圖、中華航空等</t>
    <phoneticPr fontId="1" type="noConversion"/>
  </si>
  <si>
    <t>momo、momo購物網、 momo電視購物 、momo 藥妝及設計圖、momo 及設計圖</t>
    <phoneticPr fontId="1" type="noConversion"/>
  </si>
  <si>
    <t>光寶科技股份有限公司</t>
  </si>
  <si>
    <t>光寶及圖LITEON</t>
  </si>
  <si>
    <t xml:space="preserve"> 老行家</t>
  </si>
  <si>
    <t>Skull Device、HYDROGEN</t>
    <phoneticPr fontId="1" type="noConversion"/>
  </si>
  <si>
    <t>MONCLER &amp; Device</t>
  </si>
  <si>
    <t>TOMTOM、 TOMTOM Color Line Logo</t>
    <phoneticPr fontId="1" type="noConversion"/>
  </si>
  <si>
    <t>華歌爾及圖形WACOAL</t>
  </si>
  <si>
    <t>絕地求生、PUBG 絕地求生</t>
    <phoneticPr fontId="1" type="noConversion"/>
  </si>
  <si>
    <t>國立中興大學</t>
  </si>
  <si>
    <t>興大、興大米、 興大好農市集</t>
    <phoneticPr fontId="1" type="noConversion"/>
  </si>
  <si>
    <t>妮維雅NIVEA（墨色）、NIVEA（墨色）</t>
    <phoneticPr fontId="1" type="noConversion"/>
  </si>
  <si>
    <t>街口網絡股份有限公司</t>
  </si>
  <si>
    <t>街設計字</t>
  </si>
  <si>
    <t>THE RETURN OF THE KING、THE LORD OF THE RINGS THE RETURN OF THE KING</t>
    <phoneticPr fontId="1" type="noConversion"/>
  </si>
  <si>
    <t>PARALYMPIC</t>
  </si>
  <si>
    <t>德商．國際殘疾人奧林匹克委員會</t>
  </si>
  <si>
    <r>
      <t>PARALYMPIC</t>
    </r>
    <r>
      <rPr>
        <sz val="12"/>
        <color theme="8"/>
        <rFont val="新細明體"/>
        <family val="1"/>
        <charset val="136"/>
        <scheme val="minor"/>
      </rPr>
      <t>(本件與瑞士商．國際奧林匹克委員會 共同提起爭議)</t>
    </r>
    <phoneticPr fontId="1" type="noConversion"/>
  </si>
  <si>
    <t>HIGGSTEC 及 HI 設計圖、 HIGGSTEC TOUCH SOLUTION及圖</t>
    <phoneticPr fontId="1" type="noConversion"/>
  </si>
  <si>
    <t xml:space="preserve"> KONIG 及圖、金格及圖（墨色）</t>
    <phoneticPr fontId="1" type="noConversion"/>
  </si>
  <si>
    <t>SUPERGIRL &amp; S IN SHIELD、 SUPERMAN、SUPERMAN in Telescopic and S Logo（墨色）、 S IN SHIELD</t>
    <phoneticPr fontId="1" type="noConversion"/>
  </si>
  <si>
    <t>美商．杜克大學</t>
  </si>
  <si>
    <t>DUKE logo</t>
  </si>
  <si>
    <t>西班牙</t>
    <phoneticPr fontId="1" type="noConversion"/>
  </si>
  <si>
    <t>ZARA、ZARA HOME</t>
    <phoneticPr fontId="1" type="noConversion"/>
  </si>
  <si>
    <t xml:space="preserve"> SONY</t>
  </si>
  <si>
    <t xml:space="preserve"> MANGO &amp; Device、MANGO (device)</t>
    <phoneticPr fontId="1" type="noConversion"/>
  </si>
  <si>
    <t>九乘九文具股份有限公司</t>
  </si>
  <si>
    <t>九乘九、九乘九文具專家 9X9 STATIONERY PROFICIENT CO. LTD</t>
    <phoneticPr fontId="1" type="noConversion"/>
  </si>
  <si>
    <t>噪咖、 噪咖及圖</t>
    <phoneticPr fontId="1" type="noConversion"/>
  </si>
  <si>
    <t>MW Logo</t>
  </si>
  <si>
    <t>KMC及圖、野士ＫＭＣ、KMC</t>
    <phoneticPr fontId="1" type="noConversion"/>
  </si>
  <si>
    <t>微星科技股份有限公司</t>
  </si>
  <si>
    <t xml:space="preserve"> msi、MSI</t>
    <phoneticPr fontId="1" type="noConversion"/>
  </si>
  <si>
    <t>香奈兒、Monogram Double C Device、COCO(墨色)、CHANEL、 COCO、CC Monogram、CC Monogram in Circle</t>
    <phoneticPr fontId="1" type="noConversion"/>
  </si>
  <si>
    <t>ALPHAGO</t>
  </si>
  <si>
    <t xml:space="preserve"> SEIKO</t>
  </si>
  <si>
    <t>FITBIT</t>
  </si>
  <si>
    <t>鉅亨、 anue鉅亨網及圖、鉅亨網cnYES.com及圖</t>
    <phoneticPr fontId="1" type="noConversion"/>
  </si>
  <si>
    <t>漢堡王、BURGER KING、BURGER KING and Design</t>
    <phoneticPr fontId="1" type="noConversion"/>
  </si>
  <si>
    <t>NARNIA</t>
  </si>
  <si>
    <t>SMA、SMA &amp; Device</t>
    <phoneticPr fontId="1" type="noConversion"/>
  </si>
  <si>
    <t xml:space="preserve"> IKEA</t>
  </si>
  <si>
    <t>永記造漆工業股份有限公司</t>
  </si>
  <si>
    <t>虹牌及圖RAINBOW、虹牌永記造漆及圖(彩色)</t>
    <phoneticPr fontId="1" type="noConversion"/>
  </si>
  <si>
    <t>ABSOLUT</t>
    <phoneticPr fontId="1" type="noConversion"/>
  </si>
  <si>
    <t>大潤發流通事業股份有限公司</t>
  </si>
  <si>
    <t>大潤發</t>
  </si>
  <si>
    <t>BOSS、BOSS HUGO BOSS</t>
    <phoneticPr fontId="1" type="noConversion"/>
  </si>
  <si>
    <t>熹樂企業有限公司</t>
  </si>
  <si>
    <t>橘子工坊、橘子工坊ORANGE HOUSE及圖、橘子工坊 ORANGE HOUSE 100% Nature Cleanser for all of you 及圖</t>
    <phoneticPr fontId="1" type="noConversion"/>
  </si>
  <si>
    <t>瑟響 PIGEON、PIGEON &amp; P DEVICE</t>
    <phoneticPr fontId="1" type="noConversion"/>
  </si>
  <si>
    <t>TREK、 TREK and Device</t>
    <phoneticPr fontId="1" type="noConversion"/>
  </si>
  <si>
    <t>ROYAL SALUTE 21YO (2013) RESTAGE LABEL、ROYAL SALUTE</t>
    <phoneticPr fontId="1" type="noConversion"/>
  </si>
  <si>
    <t>TRI-LEAF DESIGN、Tri-Leaf device</t>
    <phoneticPr fontId="1" type="noConversion"/>
  </si>
  <si>
    <t>台灣百靈佳殷格翰動物事業股份有限公司</t>
  </si>
  <si>
    <t>蚤不到</t>
  </si>
  <si>
    <t xml:space="preserve"> 淡馬錫 (simplified version of TEMASEK mark)</t>
  </si>
  <si>
    <t xml:space="preserve"> BLACKBERRY</t>
  </si>
  <si>
    <t>紫光展銳(簡體字)</t>
    <phoneticPr fontId="1" type="noConversion"/>
  </si>
  <si>
    <t>所有人數</t>
    <phoneticPr fontId="1" type="noConversion"/>
  </si>
  <si>
    <t>英屬維京群島商</t>
  </si>
  <si>
    <t>POLO PLAYER SYMBOL</t>
    <phoneticPr fontId="1" type="noConversion"/>
  </si>
  <si>
    <t>咪噠</t>
    <phoneticPr fontId="1" type="noConversion"/>
  </si>
  <si>
    <t>多那之國際股份有限公司</t>
  </si>
  <si>
    <t>多那之</t>
  </si>
  <si>
    <t>準程國際股份有限公司</t>
  </si>
  <si>
    <t>思薇爾SWEAR及圖</t>
  </si>
  <si>
    <t>老虎牙子</t>
    <phoneticPr fontId="1" type="noConversion"/>
  </si>
  <si>
    <t>CARTIER in Script</t>
  </si>
  <si>
    <t>鱷魚圖</t>
  </si>
  <si>
    <t>香港商．威發藥業有限公司</t>
    <phoneticPr fontId="1" type="noConversion"/>
  </si>
  <si>
    <t>大陸商．廣州艾美網絡科技有限公司</t>
    <phoneticPr fontId="1" type="noConversion"/>
  </si>
  <si>
    <t>韓商．ＰＵＢＧ股份有限公司</t>
    <phoneticPr fontId="1" type="noConversion"/>
  </si>
  <si>
    <t>盧森堡商．斐樂盧森堡有限公司</t>
    <phoneticPr fontId="1" type="noConversion"/>
  </si>
  <si>
    <t>美商．ＪＬ音響公司</t>
    <phoneticPr fontId="1" type="noConversion"/>
  </si>
  <si>
    <t>THERMOS</t>
    <phoneticPr fontId="1" type="noConversion"/>
  </si>
  <si>
    <t>INTEL INSIDE</t>
    <phoneticPr fontId="1" type="noConversion"/>
  </si>
  <si>
    <t>UBER、 UBERX、UBEREATS</t>
    <phoneticPr fontId="1" type="noConversion"/>
  </si>
  <si>
    <t>CAT (in block letters)、 CAT and Design</t>
    <phoneticPr fontId="1" type="noConversion"/>
  </si>
  <si>
    <t>M Orbit Logo、MICRON Orbit Logo、MICRON</t>
    <phoneticPr fontId="1" type="noConversion"/>
  </si>
  <si>
    <t>MYOZYME</t>
    <phoneticPr fontId="1" type="noConversion"/>
  </si>
  <si>
    <t>UL CERTIFIED Horizontal (Black)、UL CERTIFIED Vertical、UL CERTIFIED Vertical (Black)</t>
    <phoneticPr fontId="1" type="noConversion"/>
  </si>
  <si>
    <t>VOGUE</t>
    <phoneticPr fontId="1" type="noConversion"/>
  </si>
  <si>
    <t>IFIT</t>
    <phoneticPr fontId="1" type="noConversion"/>
  </si>
  <si>
    <r>
      <t>著名商標總所有人數</t>
    </r>
    <r>
      <rPr>
        <b/>
        <sz val="10"/>
        <color rgb="FFFF0000"/>
        <rFont val="新細明體"/>
        <family val="1"/>
        <charset val="136"/>
        <scheme val="minor"/>
      </rPr>
      <t>(扣除重複者)</t>
    </r>
    <phoneticPr fontId="1" type="noConversion"/>
  </si>
  <si>
    <t>英屬維爾京群島</t>
    <phoneticPr fontId="1" type="noConversion"/>
  </si>
  <si>
    <t>麥奇數位股份有限公司</t>
    <phoneticPr fontId="1" type="noConversion"/>
  </si>
  <si>
    <t>桂盟企業股份有限公司</t>
    <phoneticPr fontId="1" type="noConversion"/>
  </si>
  <si>
    <t>國立臺灣大學</t>
    <phoneticPr fontId="2" type="noConversion"/>
  </si>
  <si>
    <t>來來百貨股份有限公司</t>
    <phoneticPr fontId="1" type="noConversion"/>
  </si>
  <si>
    <t>宜蘭食品工業股份有限公司</t>
    <phoneticPr fontId="1" type="noConversion"/>
  </si>
  <si>
    <t>蔡合旺事業股份有限公司</t>
    <phoneticPr fontId="1" type="noConversion"/>
  </si>
  <si>
    <t>台北金融大樓股份有限公司</t>
    <phoneticPr fontId="1" type="noConversion"/>
  </si>
  <si>
    <t>萬達光電科技股份有限公司</t>
    <phoneticPr fontId="1" type="noConversion"/>
  </si>
  <si>
    <t>誠品股份有限公司</t>
    <phoneticPr fontId="2" type="noConversion"/>
  </si>
  <si>
    <t>金門酒廠實業股份有限公司</t>
    <phoneticPr fontId="1" type="noConversion"/>
  </si>
  <si>
    <t>孫德善</t>
    <phoneticPr fontId="1" type="noConversion"/>
  </si>
  <si>
    <t>中紡科技實業股份有限公司</t>
    <phoneticPr fontId="1" type="noConversion"/>
  </si>
  <si>
    <t>日盛證券股份有限公司</t>
    <phoneticPr fontId="1" type="noConversion"/>
  </si>
  <si>
    <t>台灣國際造船股份有限公司</t>
    <phoneticPr fontId="1" type="noConversion"/>
  </si>
  <si>
    <t>金格食品股份有限公司</t>
    <phoneticPr fontId="1" type="noConversion"/>
  </si>
  <si>
    <t>統一企業股份有限公司</t>
    <phoneticPr fontId="1" type="noConversion"/>
  </si>
  <si>
    <t>統一生活事業股份有限公司</t>
    <phoneticPr fontId="1" type="noConversion"/>
  </si>
  <si>
    <t>永昇圃農業生物科技股份有限公司</t>
    <phoneticPr fontId="1" type="noConversion"/>
  </si>
  <si>
    <t>富邦媒體科技股份有限公司</t>
    <phoneticPr fontId="1" type="noConversion"/>
  </si>
  <si>
    <t>中華航空股份有限公司</t>
    <phoneticPr fontId="1" type="noConversion"/>
  </si>
  <si>
    <t>新加坡商Ｃ．Ｓ．魯益師（私人）有限公司</t>
    <phoneticPr fontId="1" type="noConversion"/>
  </si>
  <si>
    <t>新加坡商．淡馬錫控股（私人）有限公司</t>
    <phoneticPr fontId="1" type="noConversion"/>
  </si>
  <si>
    <t>新加坡商．鱷魚國際私人有限公司</t>
    <phoneticPr fontId="1" type="noConversion"/>
  </si>
  <si>
    <t>日商．小學館集英社製作股份有限公司</t>
    <phoneticPr fontId="1" type="noConversion"/>
  </si>
  <si>
    <t>日商．索尼股份有限公司</t>
    <phoneticPr fontId="1" type="noConversion"/>
  </si>
  <si>
    <t>日商‧飛鴿股份有限公司</t>
    <phoneticPr fontId="1" type="noConversion"/>
  </si>
  <si>
    <t>日商．良品計畫股份有限公司</t>
    <phoneticPr fontId="1" type="noConversion"/>
  </si>
  <si>
    <t>日商．凱羅斯股份有限公司</t>
    <phoneticPr fontId="1" type="noConversion"/>
  </si>
  <si>
    <t>日商．ＮＴＮ股份有限公司</t>
    <phoneticPr fontId="1" type="noConversion"/>
  </si>
  <si>
    <t>日商．川崎重工業股份有限公司</t>
    <phoneticPr fontId="1" type="noConversion"/>
  </si>
  <si>
    <t>日商．精工控股股份有限公司</t>
    <phoneticPr fontId="1" type="noConversion"/>
  </si>
  <si>
    <t>日商．華歌爾股份有限公司</t>
    <phoneticPr fontId="1" type="noConversion"/>
  </si>
  <si>
    <t>日商．ＵＣＣ控股有限公司</t>
    <phoneticPr fontId="1" type="noConversion"/>
  </si>
  <si>
    <t>日商．吉布里工坊股份有限公司</t>
    <phoneticPr fontId="1" type="noConversion"/>
  </si>
  <si>
    <t xml:space="preserve">龍貓 &amp; TOTORO Device </t>
    <phoneticPr fontId="1" type="noConversion"/>
  </si>
  <si>
    <t>日商．任天堂股份有限公司</t>
    <phoneticPr fontId="1" type="noConversion"/>
  </si>
  <si>
    <t>日商．連股份有限公司</t>
    <phoneticPr fontId="1" type="noConversion"/>
  </si>
  <si>
    <t>日商．美津濃股份有限公司</t>
    <phoneticPr fontId="1" type="noConversion"/>
  </si>
  <si>
    <t>日商．三麗鷗股份有限公司</t>
    <phoneticPr fontId="1" type="noConversion"/>
  </si>
  <si>
    <t>大陸地區．杭州娃哈哈集團有限公司</t>
    <phoneticPr fontId="1" type="noConversion"/>
  </si>
  <si>
    <t>大陸商．紫光集團有限公司</t>
    <phoneticPr fontId="1" type="noConversion"/>
  </si>
  <si>
    <t>大陸商．小米科技有限責任公司</t>
    <phoneticPr fontId="1" type="noConversion"/>
  </si>
  <si>
    <t>法商．埃爾梅斯國際</t>
    <phoneticPr fontId="1" type="noConversion"/>
  </si>
  <si>
    <t>法商．克麗絲汀迪奧高巧股份有限公司</t>
    <phoneticPr fontId="1" type="noConversion"/>
  </si>
  <si>
    <t>法商．路易威登馬爾悌耶公司</t>
    <phoneticPr fontId="1" type="noConversion"/>
  </si>
  <si>
    <t>法商．香奈兒股份有限公司</t>
    <phoneticPr fontId="1" type="noConversion"/>
  </si>
  <si>
    <t>法商．米其林企業總公司</t>
    <phoneticPr fontId="1" type="noConversion"/>
  </si>
  <si>
    <t>法商．拉奧里露公司</t>
    <phoneticPr fontId="1" type="noConversion"/>
  </si>
  <si>
    <t>法商．家樂福公司</t>
    <phoneticPr fontId="1" type="noConversion"/>
  </si>
  <si>
    <t>瑞士商．香奈兒股份有限公司</t>
    <phoneticPr fontId="1" type="noConversion"/>
  </si>
  <si>
    <t>瑞士商．紅牛公司</t>
    <phoneticPr fontId="1" type="noConversion"/>
  </si>
  <si>
    <t xml:space="preserve"> Red Bull、 Double Bull Device</t>
    <phoneticPr fontId="1" type="noConversion"/>
  </si>
  <si>
    <t>瑞士商．利口樂公司</t>
    <phoneticPr fontId="1" type="noConversion"/>
  </si>
  <si>
    <t>Ricola（墨色）</t>
    <phoneticPr fontId="1" type="noConversion"/>
  </si>
  <si>
    <t>瑞士商．國際奧林匹克委員會</t>
    <phoneticPr fontId="1" type="noConversion"/>
  </si>
  <si>
    <t>瑞典商．絕對伏特加公司</t>
    <phoneticPr fontId="1" type="noConversion"/>
  </si>
  <si>
    <t>瑞士商．邁可科斯（瑞士）國際公司</t>
    <phoneticPr fontId="1" type="noConversion"/>
  </si>
  <si>
    <t>MK MICHAEL KORS、 L(figu)</t>
    <phoneticPr fontId="1" type="noConversion"/>
  </si>
  <si>
    <t>瑞士商．卡地亞國際有限公司</t>
    <phoneticPr fontId="1" type="noConversion"/>
  </si>
  <si>
    <t>德商．ＳＭＡ太陽能技術公司</t>
    <phoneticPr fontId="1" type="noConversion"/>
  </si>
  <si>
    <t>德商．彪馬歐洲公開有限責任公司</t>
    <phoneticPr fontId="1" type="noConversion"/>
  </si>
  <si>
    <t>德商．奧迪股份有限公司</t>
    <phoneticPr fontId="1" type="noConversion"/>
  </si>
  <si>
    <t>Four Rings （Device）、FOUR RINGS (DEVICE)、Four Circles Device（墨色）、 Audi Vorsprung durch Technik &amp; device</t>
    <phoneticPr fontId="1" type="noConversion"/>
  </si>
  <si>
    <t>德商．拜爾斯道夫股份有限公司</t>
    <phoneticPr fontId="1" type="noConversion"/>
  </si>
  <si>
    <t>德商．戴姆勒股份有限公司</t>
    <phoneticPr fontId="1" type="noConversion"/>
  </si>
  <si>
    <t>德商．雨果伯斯商標管理公司</t>
    <phoneticPr fontId="1" type="noConversion"/>
  </si>
  <si>
    <t>德商．阿迪達斯公司</t>
    <phoneticPr fontId="1" type="noConversion"/>
  </si>
  <si>
    <t>ALEXANDER McQUEEN</t>
    <phoneticPr fontId="1" type="noConversion"/>
  </si>
  <si>
    <t>英商．卡茲瑪蒂克渥芮爾有限公司</t>
    <phoneticPr fontId="1" type="noConversion"/>
  </si>
  <si>
    <t>英商．芝華士（知識產權）控股有限公司</t>
    <phoneticPr fontId="1" type="noConversion"/>
  </si>
  <si>
    <t>英商．芳鄰零售業有限公司</t>
    <phoneticPr fontId="1" type="noConversion"/>
  </si>
  <si>
    <t>英商．布拜里公司</t>
    <phoneticPr fontId="1" type="noConversion"/>
  </si>
  <si>
    <t>英商．沉思科技有限公司</t>
    <phoneticPr fontId="1" type="noConversion"/>
  </si>
  <si>
    <t>英商．一號娛樂英國有限公司</t>
    <phoneticPr fontId="1" type="noConversion"/>
  </si>
  <si>
    <t>英商．世界小姐有限公司</t>
    <phoneticPr fontId="1" type="noConversion"/>
  </si>
  <si>
    <t>荷蘭商．通騰國際私有有限公司</t>
    <phoneticPr fontId="1" type="noConversion"/>
  </si>
  <si>
    <t>荷蘭商．統一藝術家有限公司</t>
    <phoneticPr fontId="1" type="noConversion"/>
  </si>
  <si>
    <t>荷蘭商．耐克創新有限合夥公司</t>
    <phoneticPr fontId="1" type="noConversion"/>
  </si>
  <si>
    <t>荷蘭商．皇家飛利浦有限公司</t>
    <phoneticPr fontId="1" type="noConversion"/>
  </si>
  <si>
    <t>PHILIPS、 PHILIPS（墨色）、 飛利浦PHILIPS IN CHINESE CHARACTERS(墨色)</t>
    <phoneticPr fontId="1" type="noConversion"/>
  </si>
  <si>
    <t>荷蘭商．宜家系統股份有限公司</t>
    <phoneticPr fontId="1" type="noConversion"/>
  </si>
  <si>
    <t>西班牙商．迪西儂紡織工業股份有限公司</t>
    <phoneticPr fontId="1" type="noConversion"/>
  </si>
  <si>
    <t>義大利商．蒙克雷爾股份公司</t>
    <phoneticPr fontId="1" type="noConversion"/>
  </si>
  <si>
    <t>義大利商．喬治亞曼尼公司</t>
    <phoneticPr fontId="1" type="noConversion"/>
  </si>
  <si>
    <t>義大利商．費拉里公司</t>
    <phoneticPr fontId="1" type="noConversion"/>
  </si>
  <si>
    <t>義大利商．海卓亙有限公司</t>
    <phoneticPr fontId="1" type="noConversion"/>
  </si>
  <si>
    <t>BENETTON AND DEVICE、斑尼頓、UNITED COLORS OF BENETTON</t>
    <phoneticPr fontId="1" type="noConversion"/>
  </si>
  <si>
    <t>義大利商．班尼頓集團有限公司</t>
    <phoneticPr fontId="1" type="noConversion"/>
  </si>
  <si>
    <t>義大利商．亞特沙拿公司</t>
    <phoneticPr fontId="1" type="noConversion"/>
  </si>
  <si>
    <t>義大利商．固喜歡固喜公司</t>
    <phoneticPr fontId="1" type="noConversion"/>
  </si>
  <si>
    <t>義大利商．林寶堅尼汽車公司</t>
    <phoneticPr fontId="1" type="noConversion"/>
  </si>
  <si>
    <t>丹麥商．樂高法律股份有限公司</t>
    <phoneticPr fontId="1" type="noConversion"/>
  </si>
  <si>
    <t>盧森堡商．勝家有限公司</t>
    <phoneticPr fontId="1" type="noConversion"/>
  </si>
  <si>
    <t>SINGER、西字勝家SINGER、 勝家SINGER</t>
    <phoneticPr fontId="1" type="noConversion"/>
  </si>
  <si>
    <t>美商．富蘭克林坦伯頓承銷公司</t>
    <phoneticPr fontId="1" type="noConversion"/>
  </si>
  <si>
    <t>美商．波露羅蘭公司有限合夥</t>
    <phoneticPr fontId="1" type="noConversion"/>
  </si>
  <si>
    <t>美商．英特爾公司</t>
    <phoneticPr fontId="1" type="noConversion"/>
  </si>
  <si>
    <t>美商．費斯圖書有限公司</t>
    <phoneticPr fontId="1" type="noConversion"/>
  </si>
  <si>
    <t>美商．蘋果公司</t>
    <phoneticPr fontId="1" type="noConversion"/>
  </si>
  <si>
    <t>美商．麥克隆科技公司</t>
    <phoneticPr fontId="1" type="noConversion"/>
  </si>
  <si>
    <t>美商．賀寶芙國際有限公司</t>
    <phoneticPr fontId="1" type="noConversion"/>
  </si>
  <si>
    <t>美商．哈洛自行車公司</t>
    <phoneticPr fontId="1" type="noConversion"/>
  </si>
  <si>
    <t>美商．卡文克雷恩商標信託公司</t>
    <phoneticPr fontId="1" type="noConversion"/>
  </si>
  <si>
    <t>美商．飛比特股份有限公司</t>
    <phoneticPr fontId="1" type="noConversion"/>
  </si>
  <si>
    <t>美商．建新公司</t>
    <phoneticPr fontId="1" type="noConversion"/>
  </si>
  <si>
    <t>美商．普來勝國際公司</t>
    <phoneticPr fontId="1" type="noConversion"/>
  </si>
  <si>
    <t>美商．膳魔師有限責任公司</t>
    <phoneticPr fontId="1" type="noConversion"/>
  </si>
  <si>
    <t>美商．漢堡王股份有限公司</t>
    <phoneticPr fontId="1" type="noConversion"/>
  </si>
  <si>
    <t>美商‧黛西康美克</t>
    <phoneticPr fontId="1" type="noConversion"/>
  </si>
  <si>
    <t>美商．崔克自行車股份有限公司</t>
    <phoneticPr fontId="1" type="noConversion"/>
  </si>
  <si>
    <t>美商．索爾列恩茲公司</t>
    <phoneticPr fontId="1" type="noConversion"/>
  </si>
  <si>
    <t>美商．ＵＬ公司</t>
    <phoneticPr fontId="1" type="noConversion"/>
  </si>
  <si>
    <t>美商．麥當勞國際資產公司</t>
    <phoneticPr fontId="1" type="noConversion"/>
  </si>
  <si>
    <t>美商．奧誓公司</t>
    <phoneticPr fontId="1" type="noConversion"/>
  </si>
  <si>
    <t>美商．屋柏技術有限公司</t>
    <phoneticPr fontId="1" type="noConversion"/>
  </si>
  <si>
    <t>美商．迪士尼企業公司</t>
    <phoneticPr fontId="1" type="noConversion"/>
  </si>
  <si>
    <t>美商．麥考斯基有限公司</t>
    <phoneticPr fontId="1" type="noConversion"/>
  </si>
  <si>
    <t>美商．家庭票房公司</t>
    <phoneticPr fontId="1" type="noConversion"/>
  </si>
  <si>
    <t>美商．伊貝公司</t>
    <phoneticPr fontId="1" type="noConversion"/>
  </si>
  <si>
    <t>美商．優比速國際股份有限公司</t>
    <phoneticPr fontId="1" type="noConversion"/>
  </si>
  <si>
    <t>美商．哈佛大學校長及評議會</t>
    <phoneticPr fontId="1" type="noConversion"/>
  </si>
  <si>
    <t>美商．奇異電器公司</t>
  </si>
  <si>
    <t>GE、  GE MONOGRAM（墨色）、G.E. MONOGRAM</t>
    <phoneticPr fontId="1" type="noConversion"/>
  </si>
  <si>
    <t>美商．ＨＢＩ品牌服裝公司</t>
    <phoneticPr fontId="1" type="noConversion"/>
  </si>
  <si>
    <t>美商．可口可樂公司</t>
    <phoneticPr fontId="1" type="noConversion"/>
  </si>
  <si>
    <t>英商．賓利汽車有限公司</t>
    <phoneticPr fontId="1" type="noConversion"/>
  </si>
  <si>
    <t>美商．康泰納仕亞太有限公司</t>
    <phoneticPr fontId="1" type="noConversion"/>
  </si>
  <si>
    <t>美商．斯班克斯公司</t>
    <phoneticPr fontId="1" type="noConversion"/>
  </si>
  <si>
    <t>美商．項目管理協會有限公司</t>
    <phoneticPr fontId="1" type="noConversion"/>
  </si>
  <si>
    <t>PMP</t>
    <phoneticPr fontId="1" type="noConversion"/>
  </si>
  <si>
    <t>美商．卡特彼勒公司</t>
    <phoneticPr fontId="1" type="noConversion"/>
  </si>
  <si>
    <t>美商．愛康運動與健康公司</t>
    <phoneticPr fontId="1" type="noConversion"/>
  </si>
  <si>
    <t>加拿大商．黑莓有限公司</t>
    <phoneticPr fontId="1" type="noConversion"/>
  </si>
  <si>
    <t>開曼群島商．字節跳動科技有限公司</t>
    <phoneticPr fontId="1" type="noConversion"/>
  </si>
  <si>
    <t>英屬維京群島商．鉅亨網控股有限公司</t>
    <phoneticPr fontId="1" type="noConversion"/>
  </si>
  <si>
    <t>英屬維爾京群島商．捷爾普國際有限公司</t>
    <phoneticPr fontId="1" type="noConversion"/>
  </si>
  <si>
    <t>GOD HEAD Device、God Head Device and Japanese characters</t>
    <phoneticPr fontId="1" type="noConversion"/>
  </si>
  <si>
    <t>法商．魯夫斯柴特菲利浦男爵股份公司</t>
  </si>
  <si>
    <t>device "Petit Belier d'Augsbourg"、SHEEP DEVICE、 MOUTON、 Device “head of ram”、MOUTON CADET</t>
    <phoneticPr fontId="1" type="noConversion"/>
  </si>
  <si>
    <t>法商．阿爾史東股份有限公司</t>
  </si>
  <si>
    <t xml:space="preserve"> ALSTOM</t>
  </si>
  <si>
    <t>國立臺灣師範大學</t>
  </si>
  <si>
    <t>NTNU</t>
  </si>
  <si>
    <t>美商．第四章股份有限公司</t>
    <phoneticPr fontId="1" type="noConversion"/>
  </si>
  <si>
    <t>CAMUS （墨色）、L'ELEGANT DE CAMUS、卡慕干邑、 CAMUS</t>
    <phoneticPr fontId="1" type="noConversion"/>
  </si>
  <si>
    <t>萊雅L'OREAL、 L'OREAL</t>
    <phoneticPr fontId="1" type="noConversion"/>
  </si>
  <si>
    <t>2019年07月-2020年06月</t>
    <phoneticPr fontId="1" type="noConversion"/>
  </si>
  <si>
    <t>2020年07月-2021年06月</t>
    <phoneticPr fontId="1" type="noConversion"/>
  </si>
  <si>
    <t>小北、小北百貨</t>
    <phoneticPr fontId="1" type="noConversion"/>
  </si>
  <si>
    <t>三洋藥品公司標章、三洋及圖</t>
    <phoneticPr fontId="1" type="noConversion"/>
  </si>
  <si>
    <t>久樘</t>
    <phoneticPr fontId="2" type="noConversion"/>
  </si>
  <si>
    <t>中華郵政股份有限公司</t>
    <phoneticPr fontId="1" type="noConversion"/>
  </si>
  <si>
    <t>郵徽圖</t>
    <phoneticPr fontId="1" type="noConversion"/>
  </si>
  <si>
    <t>台灣民眾黨</t>
    <phoneticPr fontId="1" type="noConversion"/>
  </si>
  <si>
    <t>民眾黨標章</t>
    <phoneticPr fontId="1" type="noConversion"/>
  </si>
  <si>
    <t>台灣蓓福股份有限公司</t>
    <phoneticPr fontId="1" type="noConversion"/>
  </si>
  <si>
    <t>易利氣</t>
    <phoneticPr fontId="1" type="noConversion"/>
  </si>
  <si>
    <t>台灣寶赫曼企業股份有限公司</t>
    <phoneticPr fontId="1" type="noConversion"/>
  </si>
  <si>
    <t>MaySkin 優若美</t>
    <phoneticPr fontId="1" type="noConversion"/>
  </si>
  <si>
    <t>永記造漆工業股份有限公司</t>
    <phoneticPr fontId="1" type="noConversion"/>
  </si>
  <si>
    <t>白花油國際股份有限公司</t>
    <phoneticPr fontId="1" type="noConversion"/>
  </si>
  <si>
    <t>吉胃達藥業股份有限公司</t>
    <phoneticPr fontId="1" type="noConversion"/>
  </si>
  <si>
    <t>吉胃服適</t>
    <phoneticPr fontId="1" type="noConversion"/>
  </si>
  <si>
    <t>扶陞貿易有限公司</t>
    <phoneticPr fontId="1" type="noConversion"/>
  </si>
  <si>
    <t>循利寧</t>
    <phoneticPr fontId="1" type="noConversion"/>
  </si>
  <si>
    <t>乖乖股份有限公司</t>
    <phoneticPr fontId="1" type="noConversion"/>
  </si>
  <si>
    <t>女乖乖圖樣、帥哥圖</t>
    <phoneticPr fontId="1" type="noConversion"/>
  </si>
  <si>
    <t>保力達</t>
    <phoneticPr fontId="1" type="noConversion"/>
  </si>
  <si>
    <t>洪金龍</t>
    <phoneticPr fontId="1" type="noConversion"/>
  </si>
  <si>
    <t>洪師父及圖</t>
    <phoneticPr fontId="1" type="noConversion"/>
  </si>
  <si>
    <t>洪峻聲</t>
    <phoneticPr fontId="1" type="noConversion"/>
  </si>
  <si>
    <t>洪瑞珍標章圖、洪瑞珍、洪瑞珍、洪瑞珍設計圖</t>
    <phoneticPr fontId="1" type="noConversion"/>
  </si>
  <si>
    <t>KMC</t>
    <phoneticPr fontId="1" type="noConversion"/>
  </si>
  <si>
    <t>財團法人北港朝天宮</t>
    <phoneticPr fontId="1" type="noConversion"/>
  </si>
  <si>
    <t>北港媽祖</t>
    <phoneticPr fontId="1" type="noConversion"/>
  </si>
  <si>
    <t>高坑有限公司</t>
    <phoneticPr fontId="1" type="noConversion"/>
  </si>
  <si>
    <t>高雄市政府新聞局</t>
    <phoneticPr fontId="1" type="noConversion"/>
  </si>
  <si>
    <t>樂高雄LOGO</t>
    <phoneticPr fontId="1" type="noConversion"/>
  </si>
  <si>
    <t>國立臺灣大學</t>
    <phoneticPr fontId="1" type="noConversion"/>
  </si>
  <si>
    <t>台大、臺大、臺灣大學</t>
    <phoneticPr fontId="1" type="noConversion"/>
  </si>
  <si>
    <t>飛比價格 FEEBEE.COM.TW 及圖</t>
    <phoneticPr fontId="1" type="noConversion"/>
  </si>
  <si>
    <t>第一網站股份有限公司</t>
    <phoneticPr fontId="1" type="noConversion"/>
  </si>
  <si>
    <t>Cosmed、Cosmed及圖、康是美COSMED及圖</t>
    <phoneticPr fontId="1" type="noConversion"/>
  </si>
  <si>
    <t>小時光麵館、多多</t>
    <phoneticPr fontId="1" type="noConversion"/>
  </si>
  <si>
    <t>高坑 kow kun</t>
    <phoneticPr fontId="1" type="noConversion"/>
  </si>
  <si>
    <t>麥奇數位股份有限公司</t>
    <phoneticPr fontId="1" type="noConversion"/>
  </si>
  <si>
    <t>TutorABC 、TutorABC 及圖、TutorABC.com、TutorABC 設計圖 、TutorABCjr</t>
    <phoneticPr fontId="1" type="noConversion"/>
  </si>
  <si>
    <t>創見資訊股份有限公司</t>
    <phoneticPr fontId="1" type="noConversion"/>
  </si>
  <si>
    <t>Transcend</t>
    <phoneticPr fontId="1" type="noConversion"/>
  </si>
  <si>
    <t>棨泰健康科技股份有限公司</t>
    <phoneticPr fontId="1" type="noConversion"/>
  </si>
  <si>
    <t>Fuji</t>
    <phoneticPr fontId="1" type="noConversion"/>
  </si>
  <si>
    <t>街口網絡股份有限公司</t>
    <phoneticPr fontId="1" type="noConversion"/>
  </si>
  <si>
    <t>街設計字</t>
    <phoneticPr fontId="1" type="noConversion"/>
  </si>
  <si>
    <t>陽明海運股份有限公司</t>
    <phoneticPr fontId="1" type="noConversion"/>
  </si>
  <si>
    <t>陽明、Yang Ming</t>
    <phoneticPr fontId="1" type="noConversion"/>
  </si>
  <si>
    <t>綠的國際企業股份有限公司</t>
    <phoneticPr fontId="1" type="noConversion"/>
  </si>
  <si>
    <t>綠的傢俱 Green FURNITURE 及圖、綠的 green 及圖</t>
    <phoneticPr fontId="1" type="noConversion"/>
  </si>
  <si>
    <t>臺北醫學大學</t>
    <phoneticPr fontId="1" type="noConversion"/>
  </si>
  <si>
    <t>北醫</t>
    <phoneticPr fontId="1" type="noConversion"/>
  </si>
  <si>
    <t>臺鹽實業股份有限公司</t>
    <phoneticPr fontId="1" type="noConversion"/>
  </si>
  <si>
    <t xml:space="preserve"> TAIYEN設計字、TAIYEN及圖</t>
    <phoneticPr fontId="1" type="noConversion"/>
  </si>
  <si>
    <t>遠東百貨股份有限公司</t>
    <phoneticPr fontId="1" type="noConversion"/>
  </si>
  <si>
    <t>遠百、大遠百</t>
    <phoneticPr fontId="1" type="noConversion"/>
  </si>
  <si>
    <t>廣達電腦股份有限公司</t>
    <phoneticPr fontId="1" type="noConversion"/>
  </si>
  <si>
    <t>廣達</t>
    <phoneticPr fontId="1" type="noConversion"/>
  </si>
  <si>
    <t>神旺大飯店 SAN WANT HOTEL、RESIDENENCE神旺商務酒店SAN WANT TAIPEI及圖、旺旺</t>
    <phoneticPr fontId="1" type="noConversion"/>
  </si>
  <si>
    <t>謝宗澤</t>
    <phoneticPr fontId="1" type="noConversion"/>
  </si>
  <si>
    <t>紅太陽 RED SUN 及圖</t>
    <phoneticPr fontId="1" type="noConversion"/>
  </si>
  <si>
    <t>紅太陽 RED SUN 及圖</t>
    <phoneticPr fontId="1" type="noConversion"/>
  </si>
  <si>
    <t>ETUDE House 及圖</t>
    <phoneticPr fontId="2" type="noConversion"/>
  </si>
  <si>
    <t>韓商悅詩風吟股份有限公司</t>
    <phoneticPr fontId="1" type="noConversion"/>
  </si>
  <si>
    <t>韓商伊蒂得股份有限公司</t>
    <phoneticPr fontId="2" type="noConversion"/>
  </si>
  <si>
    <t>innisfree設計字</t>
    <phoneticPr fontId="2" type="noConversion"/>
  </si>
  <si>
    <t>韓商愛茉莉太平洋股份有限公司</t>
    <phoneticPr fontId="1" type="noConversion"/>
  </si>
  <si>
    <t>LANEIGE</t>
    <phoneticPr fontId="1" type="noConversion"/>
  </si>
  <si>
    <t>新加坡商都樂亞洲控股私人有限公司</t>
    <phoneticPr fontId="1" type="noConversion"/>
  </si>
  <si>
    <t>日商三麗鷗股份有限公司</t>
    <phoneticPr fontId="2" type="noConversion"/>
  </si>
  <si>
    <t>HELLOKITTY、HELLOKITTY及圖、LittleTwinStar（雙子星）、My Melody(美樂蒂)、Gudetama</t>
    <phoneticPr fontId="2" type="noConversion"/>
  </si>
  <si>
    <t>日商小學館集英社製作股份有限公司</t>
    <phoneticPr fontId="2" type="noConversion"/>
  </si>
  <si>
    <t>Doraemon及圖、Doraemon小叮噹</t>
    <phoneticPr fontId="2" type="noConversion"/>
  </si>
  <si>
    <t>日商川崎重工業股份有限公司</t>
    <phoneticPr fontId="1" type="noConversion"/>
  </si>
  <si>
    <t>川崎、KAWASAKI</t>
    <phoneticPr fontId="1" type="noConversion"/>
  </si>
  <si>
    <t>日商日本香煙產業股份有限公司</t>
    <phoneticPr fontId="1" type="noConversion"/>
  </si>
  <si>
    <t>SEVEN STARS</t>
    <phoneticPr fontId="1" type="noConversion"/>
  </si>
  <si>
    <t>日商任天堂股份有限公司</t>
    <phoneticPr fontId="1" type="noConversion"/>
  </si>
  <si>
    <t>Nintendo、NINTENDO SWITCH、SWITCH、小火龍、Super mario、donkey kong</t>
    <phoneticPr fontId="1" type="noConversion"/>
  </si>
  <si>
    <t>日商全家便利商店股份有限公司</t>
    <phoneticPr fontId="1" type="noConversion"/>
  </si>
  <si>
    <t xml:space="preserve"> FamilyMart（new logo）</t>
    <phoneticPr fontId="1" type="noConversion"/>
  </si>
  <si>
    <t>日商良品計畫股份有限公司</t>
  </si>
  <si>
    <t>無印良品</t>
    <phoneticPr fontId="1" type="noConversion"/>
  </si>
  <si>
    <t>日商東寶股份有限公司</t>
    <phoneticPr fontId="1" type="noConversion"/>
  </si>
  <si>
    <t>Godzilla</t>
    <phoneticPr fontId="1" type="noConversion"/>
  </si>
  <si>
    <t>合利他命F及圖ALINAMIN–F （彩色）、合利他命、合利他命強效碇</t>
    <phoneticPr fontId="1" type="noConversion"/>
  </si>
  <si>
    <t>日商連股份有限公司</t>
    <phoneticPr fontId="1" type="noConversion"/>
  </si>
  <si>
    <t>圖形(莎莉)、圖形(熊大)</t>
    <phoneticPr fontId="1" type="noConversion"/>
  </si>
  <si>
    <t>日商森克斯股份有限公司</t>
    <phoneticPr fontId="1" type="noConversion"/>
  </si>
  <si>
    <t>Sumikkogurashi &amp; Device、 Rilakkuma &amp; Device</t>
    <phoneticPr fontId="1" type="noConversion"/>
  </si>
  <si>
    <t>日商蓓福股份有限公司</t>
    <phoneticPr fontId="1" type="noConversion"/>
  </si>
  <si>
    <t>日商雙葉社股份有限公司</t>
  </si>
  <si>
    <t>蠟筆小新</t>
    <phoneticPr fontId="1" type="noConversion"/>
  </si>
  <si>
    <t>日商ＵＣＣ控股有限公司</t>
  </si>
  <si>
    <t>UCC</t>
    <phoneticPr fontId="1" type="noConversion"/>
  </si>
  <si>
    <t>德商阿迪達斯公司</t>
    <phoneticPr fontId="2" type="noConversion"/>
  </si>
  <si>
    <t xml:space="preserve"> adidas &amp; 3-stripe device、adidas、 trefoil device、亞得脫士ADIDAS </t>
    <phoneticPr fontId="1" type="noConversion"/>
  </si>
  <si>
    <t>德商拜耳汽車廠股份有限公司</t>
  </si>
  <si>
    <t xml:space="preserve">BMW (Word/Figurative Mark)、BMW device </t>
    <phoneticPr fontId="1" type="noConversion"/>
  </si>
  <si>
    <t xml:space="preserve"> BRITA &amp; LIQUID LOGO、BRITA、Brita</t>
    <phoneticPr fontId="1" type="noConversion"/>
  </si>
  <si>
    <t>德商雨果伯斯商標管理公司</t>
    <phoneticPr fontId="1" type="noConversion"/>
  </si>
  <si>
    <t>TTS &amp; DEVICE、TT</t>
    <phoneticPr fontId="1" type="noConversion"/>
  </si>
  <si>
    <t>德商奧迪公司</t>
    <phoneticPr fontId="1" type="noConversion"/>
  </si>
  <si>
    <t>盧森堡商斐樂盧森堡有限公司</t>
    <phoneticPr fontId="1" type="noConversion"/>
  </si>
  <si>
    <t>FILA、FILA及圖</t>
    <phoneticPr fontId="2" type="noConversion"/>
  </si>
  <si>
    <t>義大利商林寶堅尼汽車公司</t>
    <phoneticPr fontId="2" type="noConversion"/>
  </si>
  <si>
    <t>Lamborghini</t>
    <phoneticPr fontId="2" type="noConversion"/>
  </si>
  <si>
    <t>FF、Fendi</t>
    <phoneticPr fontId="2" type="noConversion"/>
  </si>
  <si>
    <t>義大利商海卓亙有限公司</t>
    <phoneticPr fontId="1" type="noConversion"/>
  </si>
  <si>
    <t>Skull Device、HYDROGEN、HYDROGEN &amp; Device</t>
    <phoneticPr fontId="2" type="noConversion"/>
  </si>
  <si>
    <t>義大利商喜洛寶妮公司</t>
    <phoneticPr fontId="2" type="noConversion"/>
  </si>
  <si>
    <t>義大利商芬迪有限公司</t>
    <phoneticPr fontId="2" type="noConversion"/>
  </si>
  <si>
    <t>義大利商法倫提諾公司</t>
    <phoneticPr fontId="1" type="noConversion"/>
  </si>
  <si>
    <t>義大利商固喜歡固喜公司</t>
    <phoneticPr fontId="2" type="noConversion"/>
  </si>
  <si>
    <t>KITON</t>
    <phoneticPr fontId="2" type="noConversion"/>
  </si>
  <si>
    <t>義大利商費拉里公司</t>
    <phoneticPr fontId="2" type="noConversion"/>
  </si>
  <si>
    <t>法拉利</t>
    <phoneticPr fontId="2" type="noConversion"/>
  </si>
  <si>
    <t>義大利商達瑪公司</t>
    <phoneticPr fontId="2" type="noConversion"/>
  </si>
  <si>
    <t>PAUL &amp; SHARK</t>
    <phoneticPr fontId="2" type="noConversion"/>
  </si>
  <si>
    <t>義大利商盧克提卡集團公司</t>
  </si>
  <si>
    <t>Ray-Ban</t>
    <phoneticPr fontId="1" type="noConversion"/>
  </si>
  <si>
    <t>瑞士商卡地亞國際有限公司</t>
    <phoneticPr fontId="2" type="noConversion"/>
  </si>
  <si>
    <t>卡地亞、Cartier</t>
    <phoneticPr fontId="1" type="noConversion"/>
  </si>
  <si>
    <t>瑞士商印凡帝歐公司</t>
    <phoneticPr fontId="1" type="noConversion"/>
  </si>
  <si>
    <t>CIRCLE DEVICE</t>
    <phoneticPr fontId="1" type="noConversion"/>
  </si>
  <si>
    <t>瑞士商利口樂集團公司</t>
    <phoneticPr fontId="1" type="noConversion"/>
  </si>
  <si>
    <t>Ricola、RICOLA</t>
    <phoneticPr fontId="1" type="noConversion"/>
  </si>
  <si>
    <t>CC Monogram、Monogram Double C Device、Monogram Double C Device、CC Monogram without Circle、CC Monogram in Circle、CC Monogram in Square</t>
    <phoneticPr fontId="1" type="noConversion"/>
  </si>
  <si>
    <t>瑞士商邁可科斯（瑞士）國際公司</t>
    <phoneticPr fontId="1" type="noConversion"/>
  </si>
  <si>
    <t>瑞士商香奈兒股份有限公司</t>
    <phoneticPr fontId="1" type="noConversion"/>
  </si>
  <si>
    <t>MK MICHAEL KORS and Device</t>
    <phoneticPr fontId="1" type="noConversion"/>
  </si>
  <si>
    <t>葡萄牙</t>
    <phoneticPr fontId="1" type="noConversion"/>
  </si>
  <si>
    <t>葡萄牙商梅茲格詩多投資有限公司</t>
    <phoneticPr fontId="1" type="noConversion"/>
  </si>
  <si>
    <t>IN</t>
    <phoneticPr fontId="1" type="noConversion"/>
  </si>
  <si>
    <t>案件數</t>
    <phoneticPr fontId="1" type="noConversion"/>
  </si>
  <si>
    <t>所有人數</t>
    <phoneticPr fontId="1" type="noConversion"/>
  </si>
  <si>
    <t>法商伊芙聖羅蘭公司</t>
    <phoneticPr fontId="1" type="noConversion"/>
  </si>
  <si>
    <t>法商米其林企業總公司</t>
    <phoneticPr fontId="1" type="noConversion"/>
  </si>
  <si>
    <t>米其林、Michelin</t>
    <phoneticPr fontId="2" type="noConversion"/>
  </si>
  <si>
    <t>瑞士商紅牛公司</t>
    <phoneticPr fontId="1" type="noConversion"/>
  </si>
  <si>
    <t>盧森堡</t>
    <phoneticPr fontId="1" type="noConversion"/>
  </si>
  <si>
    <t>法商克麗絲汀迪奧高巧股份有限公司</t>
    <phoneticPr fontId="2" type="noConversion"/>
  </si>
  <si>
    <t>Dior、DIOR</t>
    <phoneticPr fontId="1" type="noConversion"/>
  </si>
  <si>
    <t>法商拉克絲蒂股份有限公司</t>
    <phoneticPr fontId="1" type="noConversion"/>
  </si>
  <si>
    <t>LACOSTE及鱷魚圖、LACOSTE</t>
    <phoneticPr fontId="2" type="noConversion"/>
  </si>
  <si>
    <t>法商肯諾股份有限公司</t>
    <phoneticPr fontId="1" type="noConversion"/>
  </si>
  <si>
    <t>device TIGER HEAD + KENZO</t>
    <phoneticPr fontId="1" type="noConversion"/>
  </si>
  <si>
    <t>CHANEL、COCO</t>
    <phoneticPr fontId="2" type="noConversion"/>
  </si>
  <si>
    <t>法商香奈兒股份有限公司</t>
    <phoneticPr fontId="2" type="noConversion"/>
  </si>
  <si>
    <t>法商埃爾梅斯國際</t>
    <phoneticPr fontId="2" type="noConversion"/>
  </si>
  <si>
    <t>法商家樂福公司</t>
    <phoneticPr fontId="2" type="noConversion"/>
  </si>
  <si>
    <t>家樂福及圖、carrefour</t>
    <phoneticPr fontId="2" type="noConversion"/>
  </si>
  <si>
    <t>法商雅閣公司</t>
    <phoneticPr fontId="1" type="noConversion"/>
  </si>
  <si>
    <t>NOVOTEL、諾富特</t>
    <phoneticPr fontId="2" type="noConversion"/>
  </si>
  <si>
    <t>法商路易威登馬爾悌耶公司</t>
    <phoneticPr fontId="2" type="noConversion"/>
  </si>
  <si>
    <t>LOUIS VUITTON、LV、LOUIS VUITTON MALLETIER</t>
    <phoneticPr fontId="1" type="noConversion"/>
  </si>
  <si>
    <t>法商路威酩軒香水品牌公司</t>
    <phoneticPr fontId="1" type="noConversion"/>
  </si>
  <si>
    <t>法商紀梵希股份有限公司</t>
    <phoneticPr fontId="1" type="noConversion"/>
  </si>
  <si>
    <t>法商魯夫斯柴特菲律賓男爵夫人葡萄農業土地集團</t>
    <phoneticPr fontId="1" type="noConversion"/>
  </si>
  <si>
    <t>Chateau Mouton、sheep device、device "Petit Belier d'Augsbourg"、MOUTON CADET</t>
    <phoneticPr fontId="1" type="noConversion"/>
  </si>
  <si>
    <t>法籍愛麗絲泰勒、托馬斯泰勒</t>
    <phoneticPr fontId="1" type="noConversion"/>
  </si>
  <si>
    <t xml:space="preserve"> BARBAPAPA</t>
    <phoneticPr fontId="2" type="noConversion"/>
  </si>
  <si>
    <t>列支敦斯登商施華洛世奇股份有限公司</t>
    <phoneticPr fontId="1" type="noConversion"/>
  </si>
  <si>
    <t>SWAROVSKI、SWAROVSKI天鵝圖</t>
    <phoneticPr fontId="2" type="noConversion"/>
  </si>
  <si>
    <t>英商ＡＲＭ有限公司</t>
    <phoneticPr fontId="1" type="noConversion"/>
  </si>
  <si>
    <t>ARM</t>
    <phoneticPr fontId="1" type="noConversion"/>
  </si>
  <si>
    <t>英商ＤＫＨ零售有限公司</t>
    <phoneticPr fontId="2" type="noConversion"/>
  </si>
  <si>
    <t>SUPERDRY、極度乾燥</t>
    <phoneticPr fontId="2" type="noConversion"/>
  </si>
  <si>
    <t>PEPPA PIG、佩佩豬圖</t>
    <phoneticPr fontId="2" type="noConversion"/>
  </si>
  <si>
    <t>英商皮爾森教育公司</t>
    <phoneticPr fontId="2" type="noConversion"/>
  </si>
  <si>
    <t>朗文、LONGMAN</t>
    <phoneticPr fontId="2" type="noConversion"/>
  </si>
  <si>
    <t>英商佳士得有限公司</t>
    <phoneticPr fontId="1" type="noConversion"/>
  </si>
  <si>
    <t>CHRISTIE'S</t>
    <phoneticPr fontId="2" type="noConversion"/>
  </si>
  <si>
    <t>英商芝華士（知識產權）控股有限公司</t>
    <phoneticPr fontId="1" type="noConversion"/>
  </si>
  <si>
    <t>ROYAL SALUTE</t>
    <phoneticPr fontId="1" type="noConversion"/>
  </si>
  <si>
    <t>英商賓利汽車有限公司</t>
  </si>
  <si>
    <t>BENTLEY</t>
    <phoneticPr fontId="1" type="noConversion"/>
  </si>
  <si>
    <t>荷蘭商一級方程式授權有限公司</t>
    <phoneticPr fontId="2" type="noConversion"/>
  </si>
  <si>
    <t>荷蘭商宜家系統股份有限公司</t>
    <phoneticPr fontId="2" type="noConversion"/>
  </si>
  <si>
    <t>IKEA、IKEA &amp; Device</t>
    <phoneticPr fontId="1" type="noConversion"/>
  </si>
  <si>
    <t>荷蘭商阿迪達斯國際行銷公司</t>
    <phoneticPr fontId="1" type="noConversion"/>
  </si>
  <si>
    <t>Y-3</t>
    <phoneticPr fontId="1" type="noConversion"/>
  </si>
  <si>
    <t>荷蘭商耐克創新有限合夥公司</t>
    <phoneticPr fontId="2" type="noConversion"/>
  </si>
  <si>
    <t>JUST DO IT、NIKE</t>
    <phoneticPr fontId="2" type="noConversion"/>
  </si>
  <si>
    <t>荷蘭商統一藝術家有限公司</t>
    <phoneticPr fontId="1" type="noConversion"/>
  </si>
  <si>
    <t>開曼群島商字節跳動科技有限公司</t>
    <phoneticPr fontId="1" type="noConversion"/>
  </si>
  <si>
    <t>美商Ｅ及Ｊ高樂釀酒廠</t>
    <phoneticPr fontId="2" type="noConversion"/>
  </si>
  <si>
    <t>Carlo Rossi</t>
    <phoneticPr fontId="2" type="noConversion"/>
  </si>
  <si>
    <t>美商ＨＤ美國有限責任公司</t>
    <phoneticPr fontId="2" type="noConversion"/>
  </si>
  <si>
    <t>HARLEY-DAVIDSON</t>
    <phoneticPr fontId="2" type="noConversion"/>
  </si>
  <si>
    <t>美商ＮＢＡ產物股份有限公司</t>
    <phoneticPr fontId="2" type="noConversion"/>
  </si>
  <si>
    <t>CHARLOTTE HORNETS and Design</t>
    <phoneticPr fontId="2" type="noConversion"/>
  </si>
  <si>
    <t>美商ＰＬＲ智慧財產控股有限責任公司</t>
    <phoneticPr fontId="2" type="noConversion"/>
  </si>
  <si>
    <t>POLAROID、寶麗來</t>
    <phoneticPr fontId="2" type="noConversion"/>
  </si>
  <si>
    <t>美商ＴＢＬ授權有限責任公司</t>
    <phoneticPr fontId="1" type="noConversion"/>
  </si>
  <si>
    <t>Timberland</t>
    <phoneticPr fontId="1" type="noConversion"/>
  </si>
  <si>
    <t>美商化粧藝術化粧品公司</t>
    <phoneticPr fontId="1" type="noConversion"/>
  </si>
  <si>
    <t xml:space="preserve"> M.A.C Design</t>
    <phoneticPr fontId="1" type="noConversion"/>
  </si>
  <si>
    <t>美商巴比布朗專業化粧品公司</t>
    <phoneticPr fontId="1" type="noConversion"/>
  </si>
  <si>
    <t>Bobbi Brown</t>
    <phoneticPr fontId="1" type="noConversion"/>
  </si>
  <si>
    <t>美商卡文克雷恩商標信託公司</t>
    <phoneticPr fontId="1" type="noConversion"/>
  </si>
  <si>
    <t>CK、Calvin Klein</t>
    <phoneticPr fontId="1" type="noConversion"/>
  </si>
  <si>
    <t>美商史塔西公司</t>
    <phoneticPr fontId="1" type="noConversion"/>
  </si>
  <si>
    <t>Stussy</t>
    <phoneticPr fontId="1" type="noConversion"/>
  </si>
  <si>
    <t>美商立奎德歐提斯有限責任公司</t>
    <phoneticPr fontId="1" type="noConversion"/>
  </si>
  <si>
    <t>ZOLLIPOPS</t>
    <phoneticPr fontId="1" type="noConversion"/>
  </si>
  <si>
    <t>美商艾非斯克特股份有限公司</t>
    <phoneticPr fontId="1" type="noConversion"/>
  </si>
  <si>
    <t>iFixit</t>
    <phoneticPr fontId="1" type="noConversion"/>
  </si>
  <si>
    <t>美商利惠公司</t>
    <phoneticPr fontId="1" type="noConversion"/>
  </si>
  <si>
    <t>Levi's</t>
    <phoneticPr fontId="1" type="noConversion"/>
  </si>
  <si>
    <t>美商狄斯卡維利傳播公司</t>
    <phoneticPr fontId="1" type="noConversion"/>
  </si>
  <si>
    <t>DISCOVERY CHANNEL、Discovery &amp; globe logo</t>
    <phoneticPr fontId="1" type="noConversion"/>
  </si>
  <si>
    <t>美商亞馬遜科技公司</t>
    <phoneticPr fontId="1" type="noConversion"/>
  </si>
  <si>
    <t>ECHO</t>
    <phoneticPr fontId="1" type="noConversion"/>
  </si>
  <si>
    <t>美商亞培大藥廠公司</t>
    <phoneticPr fontId="1" type="noConversion"/>
  </si>
  <si>
    <t>ABBOTT</t>
    <phoneticPr fontId="1" type="noConversion"/>
  </si>
  <si>
    <t>美商昂德亞摩公司</t>
    <phoneticPr fontId="1" type="noConversion"/>
  </si>
  <si>
    <t>UNDER ARMOUR、Under Armour商標圖</t>
    <phoneticPr fontId="1" type="noConversion"/>
  </si>
  <si>
    <t>美商波克諾伯聯合公司</t>
    <phoneticPr fontId="1" type="noConversion"/>
  </si>
  <si>
    <t>JENGA</t>
    <phoneticPr fontId="1" type="noConversion"/>
  </si>
  <si>
    <t>菲律賓</t>
    <phoneticPr fontId="1" type="noConversion"/>
  </si>
  <si>
    <t>菲律賓籍阿克瑟姆邁拉</t>
    <phoneticPr fontId="1" type="noConversion"/>
  </si>
  <si>
    <t>HANSA、HANSA及圖</t>
    <phoneticPr fontId="1" type="noConversion"/>
  </si>
  <si>
    <t>西班牙商迪西儂紡織工業股份有限公司</t>
    <phoneticPr fontId="2" type="noConversion"/>
  </si>
  <si>
    <t>丹麥</t>
    <phoneticPr fontId="2" type="noConversion"/>
  </si>
  <si>
    <t>丹麥商樂高法律股份有限公司</t>
    <phoneticPr fontId="2" type="noConversion"/>
  </si>
  <si>
    <t>Lego、Lego及圖</t>
    <phoneticPr fontId="2" type="noConversion"/>
  </si>
  <si>
    <t>丹麥商潘朵拉公開有限公司</t>
    <phoneticPr fontId="1" type="noConversion"/>
  </si>
  <si>
    <t>PANDORA (device mark)、 O (device mark)</t>
    <phoneticPr fontId="2" type="noConversion"/>
  </si>
  <si>
    <t>美商金百利克拉克股份有限公司</t>
    <phoneticPr fontId="1" type="noConversion"/>
  </si>
  <si>
    <t>舒潔</t>
    <phoneticPr fontId="1" type="noConversion"/>
  </si>
  <si>
    <t>美商威查公司</t>
    <phoneticPr fontId="1" type="noConversion"/>
  </si>
  <si>
    <t>AVIS</t>
    <phoneticPr fontId="1" type="noConversion"/>
  </si>
  <si>
    <t>美商威德全球營養有限公司</t>
    <phoneticPr fontId="1" type="noConversion"/>
  </si>
  <si>
    <t>威德 in 果凍</t>
    <phoneticPr fontId="1" type="noConversion"/>
  </si>
  <si>
    <t>美商美國寶石學院公司</t>
    <phoneticPr fontId="1" type="noConversion"/>
  </si>
  <si>
    <t>GIA</t>
    <phoneticPr fontId="1" type="noConversion"/>
  </si>
  <si>
    <t>美商美藝玩具股份有限公司</t>
    <phoneticPr fontId="1" type="noConversion"/>
  </si>
  <si>
    <t>Barbie、Barbie(Nostalgic Logo)、HOT WHEELS、風火輪</t>
    <phoneticPr fontId="1" type="noConversion"/>
  </si>
  <si>
    <t>美商迪士尼企業公司</t>
    <phoneticPr fontId="1" type="noConversion"/>
  </si>
  <si>
    <t>Disney商標圖、米奇圖、米妮圖</t>
    <phoneticPr fontId="1" type="noConversion"/>
  </si>
  <si>
    <t>美商康寧公司</t>
  </si>
  <si>
    <t>康寧、Corning</t>
    <phoneticPr fontId="1" type="noConversion"/>
  </si>
  <si>
    <t>美商第四章股份有限公司</t>
    <phoneticPr fontId="1" type="noConversion"/>
  </si>
  <si>
    <t>美商麥克隆科技公司</t>
    <phoneticPr fontId="1" type="noConversion"/>
  </si>
  <si>
    <t>Supreme、Supreme設計圖</t>
    <phoneticPr fontId="1" type="noConversion"/>
  </si>
  <si>
    <t>M Orbit Logo、 MICRON Orbit Logo、MICRON</t>
    <phoneticPr fontId="1" type="noConversion"/>
  </si>
  <si>
    <t>美商喬曼尼公司</t>
    <phoneticPr fontId="1" type="noConversion"/>
  </si>
  <si>
    <t>Jo Malone</t>
    <phoneticPr fontId="1" type="noConversion"/>
  </si>
  <si>
    <t>美商彭博財經第九有限責任合夥企業</t>
    <phoneticPr fontId="1" type="noConversion"/>
  </si>
  <si>
    <t>彭博、Bloomberg</t>
    <phoneticPr fontId="1" type="noConversion"/>
  </si>
  <si>
    <t>美商普來勝國際公司</t>
  </si>
  <si>
    <t>Costco、Costco設計圖、好市多</t>
    <phoneticPr fontId="1" type="noConversion"/>
  </si>
  <si>
    <t>美商費斯圖書有限公司</t>
    <phoneticPr fontId="2" type="noConversion"/>
  </si>
  <si>
    <t>Facebook Logo、 F (and Design) (New)</t>
    <phoneticPr fontId="2" type="noConversion"/>
  </si>
  <si>
    <t>美商項目管理協會有限公司</t>
  </si>
  <si>
    <t>CAPM、PMP</t>
    <phoneticPr fontId="1" type="noConversion"/>
  </si>
  <si>
    <t>美商新時代冠帽公司</t>
  </si>
  <si>
    <t>New Era lock box logo、New Era</t>
    <phoneticPr fontId="1" type="noConversion"/>
  </si>
  <si>
    <t>美商資生堂美國公司</t>
    <phoneticPr fontId="1" type="noConversion"/>
  </si>
  <si>
    <t>NARS</t>
    <phoneticPr fontId="1" type="noConversion"/>
  </si>
  <si>
    <t>美商爾奈科技公司</t>
  </si>
  <si>
    <t>INVISALIGN</t>
    <phoneticPr fontId="1" type="noConversion"/>
  </si>
  <si>
    <t>美商福特汽車公司</t>
    <phoneticPr fontId="1" type="noConversion"/>
  </si>
  <si>
    <t>LINCOLN、KUGA</t>
    <phoneticPr fontId="1" type="noConversion"/>
  </si>
  <si>
    <t>美商福祿有限責任公司</t>
    <phoneticPr fontId="1" type="noConversion"/>
  </si>
  <si>
    <t>HULU</t>
    <phoneticPr fontId="1" type="noConversion"/>
  </si>
  <si>
    <t>美商諾菲斯服飾公司</t>
    <phoneticPr fontId="1" type="noConversion"/>
  </si>
  <si>
    <t>The North Face、The North Face商標圖</t>
    <phoneticPr fontId="1" type="noConversion"/>
  </si>
  <si>
    <t>美商黛西康美克</t>
    <phoneticPr fontId="1" type="noConversion"/>
  </si>
  <si>
    <t>美商蘇博士企業有限公司</t>
    <phoneticPr fontId="1" type="noConversion"/>
  </si>
  <si>
    <t>GRINCH、鬼靈精、HOW THE GRINCH STOLE CHRISTMAS、The Grinch Logo</t>
    <phoneticPr fontId="1" type="noConversion"/>
  </si>
  <si>
    <t>美商蘋果公司</t>
    <phoneticPr fontId="2" type="noConversion"/>
  </si>
  <si>
    <t>蘋果APPLE、APPLE LOGO、FACE ID、APPLE WATCH、APPLE、iPhone</t>
    <phoneticPr fontId="2" type="noConversion"/>
  </si>
  <si>
    <t>美國商HBI品牌服飾公司</t>
    <phoneticPr fontId="1" type="noConversion"/>
  </si>
  <si>
    <t>Champion、Champion商標圖</t>
    <phoneticPr fontId="1" type="noConversion"/>
  </si>
  <si>
    <t>加拿大商伊美克斯公司</t>
    <phoneticPr fontId="2" type="noConversion"/>
  </si>
  <si>
    <t>加拿大商旋轉行家有限公司</t>
  </si>
  <si>
    <t>PAW PATROL logo</t>
    <phoneticPr fontId="1" type="noConversion"/>
  </si>
  <si>
    <t>臺大、台大、TAIDA</t>
    <phoneticPr fontId="2" type="noConversion"/>
  </si>
  <si>
    <t>菲律賓</t>
    <phoneticPr fontId="1" type="noConversion"/>
  </si>
  <si>
    <t>Tik Tok、Icon</t>
    <phoneticPr fontId="1" type="noConversion"/>
  </si>
  <si>
    <t>光陽工業股份有限公司</t>
    <phoneticPr fontId="1" type="noConversion"/>
  </si>
  <si>
    <t>久樘開發股份有限公司</t>
    <phoneticPr fontId="1" type="noConversion"/>
  </si>
  <si>
    <t>小北百貨有限公司</t>
    <phoneticPr fontId="1" type="noConversion"/>
  </si>
  <si>
    <t>台北金融大樓股份有限公司</t>
    <phoneticPr fontId="1" type="noConversion"/>
  </si>
  <si>
    <t>保力達股份有限公司</t>
    <phoneticPr fontId="1" type="noConversion"/>
  </si>
  <si>
    <t>桂盟企業股份有限公司</t>
    <phoneticPr fontId="1" type="noConversion"/>
  </si>
  <si>
    <t>統一生活事業股份有限公司</t>
    <phoneticPr fontId="1" type="noConversion"/>
  </si>
  <si>
    <t>F1、F FORMULA 1</t>
    <phoneticPr fontId="2" type="noConversion"/>
  </si>
  <si>
    <t>英商一號娛樂英國有線公司及艾須特貝克戴維斯有限公司</t>
    <phoneticPr fontId="1" type="noConversion"/>
  </si>
  <si>
    <t>英商芳鄰零售業有限公司</t>
    <phoneticPr fontId="1" type="noConversion"/>
  </si>
  <si>
    <t>HERMES、H PERFORE FACON EVELYNE</t>
    <phoneticPr fontId="2" type="noConversion"/>
  </si>
  <si>
    <t>葡萄牙</t>
    <phoneticPr fontId="1" type="noConversion"/>
  </si>
  <si>
    <t>葡萄牙</t>
    <phoneticPr fontId="1" type="noConversion"/>
  </si>
  <si>
    <t>GUCCI、、GG DEVICE 、GG mignon device、GG（logo）、GG Device in circle</t>
    <phoneticPr fontId="2" type="noConversion"/>
  </si>
  <si>
    <t>日商武田藥品工業股份有限公司</t>
    <phoneticPr fontId="1" type="noConversion"/>
  </si>
  <si>
    <t>AQUANMAN</t>
    <phoneticPr fontId="1" type="noConversion"/>
  </si>
  <si>
    <t>德商彪馬歐洲公開有限責任公司</t>
    <phoneticPr fontId="2" type="noConversion"/>
  </si>
  <si>
    <t>美商．昂德亞摩公司</t>
    <phoneticPr fontId="1" type="noConversion"/>
  </si>
  <si>
    <t>統一企業股份有限公司</t>
    <phoneticPr fontId="1" type="noConversion"/>
  </si>
  <si>
    <t>三洋藥品工業股份有限公司</t>
    <phoneticPr fontId="1" type="noConversion"/>
  </si>
  <si>
    <t>101 設計圖、台北 101、Taipei 101</t>
    <phoneticPr fontId="2" type="noConversion"/>
  </si>
  <si>
    <t>虹牌塗料RAINBOW及圖、RAINBOW虹牌油漆及圖</t>
    <phoneticPr fontId="1" type="noConversion"/>
  </si>
  <si>
    <t>白花油PAK FAH YEOW及圖</t>
    <phoneticPr fontId="1" type="noConversion"/>
  </si>
  <si>
    <t>抖音、音符圖案、Icon</t>
    <phoneticPr fontId="1" type="noConversion"/>
  </si>
  <si>
    <t>2021年07月-2022年06月</t>
    <phoneticPr fontId="1" type="noConversion"/>
  </si>
  <si>
    <t>乖乖股份有限公司</t>
    <phoneticPr fontId="1" type="noConversion"/>
  </si>
  <si>
    <t>洪瑞珍標章圖、洪瑞珍</t>
    <phoneticPr fontId="1" type="noConversion"/>
  </si>
  <si>
    <t>喜年來股份有限公司</t>
    <phoneticPr fontId="47" type="noConversion"/>
  </si>
  <si>
    <t>喜年來</t>
    <phoneticPr fontId="47" type="noConversion"/>
  </si>
  <si>
    <t>來來百貨股份有限公司</t>
    <phoneticPr fontId="47" type="noConversion"/>
  </si>
  <si>
    <t>OK、OK COOK</t>
    <phoneticPr fontId="1" type="noConversion"/>
  </si>
  <si>
    <t>達爾膚生醫科技股份有限公司</t>
    <phoneticPr fontId="47" type="noConversion"/>
  </si>
  <si>
    <t>DR.WU</t>
    <phoneticPr fontId="1" type="noConversion"/>
  </si>
  <si>
    <t>財團法人台北市基督教救世傳播協會</t>
    <phoneticPr fontId="47" type="noConversion"/>
  </si>
  <si>
    <t>貓頭鷹圖</t>
    <phoneticPr fontId="1" type="noConversion"/>
  </si>
  <si>
    <t>晶華國際酒店股份有限公司</t>
    <phoneticPr fontId="47" type="noConversion"/>
  </si>
  <si>
    <t>賴珠鳳</t>
    <phoneticPr fontId="47" type="noConversion"/>
  </si>
  <si>
    <t>糖村、糖村及圖、糖村及圖 SUGAR SPICE</t>
    <phoneticPr fontId="1" type="noConversion"/>
  </si>
  <si>
    <t>督洋生技股份有限公司</t>
    <phoneticPr fontId="47" type="noConversion"/>
  </si>
  <si>
    <t>tokuyo</t>
    <phoneticPr fontId="1" type="noConversion"/>
  </si>
  <si>
    <t>歐萊德國際股份有限公司</t>
    <phoneticPr fontId="47" type="noConversion"/>
  </si>
  <si>
    <t>O’right設計圖</t>
    <phoneticPr fontId="1" type="noConversion"/>
  </si>
  <si>
    <t>光陽工業股份有限公司</t>
    <phoneticPr fontId="47" type="noConversion"/>
  </si>
  <si>
    <t>K圖形</t>
    <phoneticPr fontId="1" type="noConversion"/>
  </si>
  <si>
    <t>春水堂實業股份有限公司</t>
    <phoneticPr fontId="47" type="noConversion"/>
  </si>
  <si>
    <t>春水堂</t>
    <phoneticPr fontId="1" type="noConversion"/>
  </si>
  <si>
    <t>黃永吉</t>
    <phoneticPr fontId="47" type="noConversion"/>
  </si>
  <si>
    <t>新馬辣、馬辣</t>
    <phoneticPr fontId="1" type="noConversion"/>
  </si>
  <si>
    <t>新泰光學有限公司</t>
    <phoneticPr fontId="47" type="noConversion"/>
  </si>
  <si>
    <t>FSK及圖、FSK</t>
    <phoneticPr fontId="1" type="noConversion"/>
  </si>
  <si>
    <t>JUST SLEEP捷絲旅、Just Sleep、晶華GRAND FORMOSA</t>
    <phoneticPr fontId="1" type="noConversion"/>
  </si>
  <si>
    <t>特力股份有限公司</t>
    <phoneticPr fontId="47" type="noConversion"/>
  </si>
  <si>
    <t>HOLA設計圖、HOLA 特力和樂及圖、HOLA</t>
    <phoneticPr fontId="1" type="noConversion"/>
  </si>
  <si>
    <t>阿瘦實業股份有限公司</t>
    <phoneticPr fontId="47" type="noConversion"/>
  </si>
  <si>
    <t>A.S.O AMIABLE STYLISH OUTLOOK及圖、A.S.O、阿瘦 A.S.O AMIABLE STYLISH OUTLOOK及圖</t>
    <phoneticPr fontId="1" type="noConversion"/>
  </si>
  <si>
    <t>乖乖</t>
  </si>
  <si>
    <t>交通部觀光局雲嘉南濱海國家風景區管理處</t>
    <phoneticPr fontId="47" type="noConversion"/>
  </si>
  <si>
    <t>水晶教堂</t>
    <phoneticPr fontId="1" type="noConversion"/>
  </si>
  <si>
    <t>海霸王餐廳股份有限公司</t>
    <phoneticPr fontId="47" type="noConversion"/>
  </si>
  <si>
    <t>海霸王</t>
    <phoneticPr fontId="1" type="noConversion"/>
  </si>
  <si>
    <t>台大、臺大、台大TAIDA、台大醫院</t>
    <phoneticPr fontId="1" type="noConversion"/>
  </si>
  <si>
    <t>萬家香醬園股份有限公司</t>
    <phoneticPr fontId="47" type="noConversion"/>
  </si>
  <si>
    <t>萬家香、萬家香及圖</t>
    <phoneticPr fontId="1" type="noConversion"/>
  </si>
  <si>
    <t>明星化工股份有限公司</t>
    <phoneticPr fontId="47" type="noConversion"/>
  </si>
  <si>
    <t>明星花露水</t>
    <phoneticPr fontId="1" type="noConversion"/>
  </si>
  <si>
    <t>台灣虎航股份有限公司</t>
    <phoneticPr fontId="47" type="noConversion"/>
  </si>
  <si>
    <t>虎航</t>
    <phoneticPr fontId="1" type="noConversion"/>
  </si>
  <si>
    <t>台灣塑膠工業股份有限公司</t>
    <phoneticPr fontId="47" type="noConversion"/>
  </si>
  <si>
    <t>台塑</t>
    <phoneticPr fontId="1" type="noConversion"/>
  </si>
  <si>
    <t>旗山龍鳳食品股份有限公司</t>
    <phoneticPr fontId="47" type="noConversion"/>
  </si>
  <si>
    <t>龍鳳及圖</t>
    <phoneticPr fontId="1" type="noConversion"/>
  </si>
  <si>
    <t>蔡合旺事業股份有限公司</t>
    <phoneticPr fontId="47" type="noConversion"/>
  </si>
  <si>
    <t>j旺旺</t>
    <phoneticPr fontId="1" type="noConversion"/>
  </si>
  <si>
    <t>來祥國際有限公司</t>
    <phoneticPr fontId="47" type="noConversion"/>
  </si>
  <si>
    <t>Cosmed、Cosmed及圖、康是美COSMED及圖、康是美</t>
    <phoneticPr fontId="1" type="noConversion"/>
  </si>
  <si>
    <t>日商精工控股股份有限公司</t>
    <phoneticPr fontId="47" type="noConversion"/>
  </si>
  <si>
    <t>SEIKO</t>
  </si>
  <si>
    <t>日商東寶股份有限公司</t>
    <phoneticPr fontId="47" type="noConversion"/>
  </si>
  <si>
    <t>GODZILLA</t>
  </si>
  <si>
    <t>日商武田藥品工業股份有限公司</t>
    <phoneticPr fontId="47" type="noConversion"/>
  </si>
  <si>
    <t>合利他命、ALINAMIN</t>
    <phoneticPr fontId="1" type="noConversion"/>
  </si>
  <si>
    <t>日商雙葉社股份有限公司</t>
    <phoneticPr fontId="47" type="noConversion"/>
  </si>
  <si>
    <t>蠟筆小新</t>
    <phoneticPr fontId="1" type="noConversion"/>
  </si>
  <si>
    <t>日商小學館集英社製作股份有限公司</t>
    <phoneticPr fontId="47" type="noConversion"/>
  </si>
  <si>
    <t>哆啦a夢</t>
    <phoneticPr fontId="1" type="noConversion"/>
  </si>
  <si>
    <t>日商三麗鷗股份有限公司</t>
    <phoneticPr fontId="47" type="noConversion"/>
  </si>
  <si>
    <t>日商連股份有限公司</t>
    <phoneticPr fontId="47" type="noConversion"/>
  </si>
  <si>
    <t>兔兔、雄大</t>
    <phoneticPr fontId="1" type="noConversion"/>
  </si>
  <si>
    <t>日商馬克斯股份有限公司</t>
    <phoneticPr fontId="47" type="noConversion"/>
  </si>
  <si>
    <t>日商日本家庭影帶股份有限公司</t>
    <phoneticPr fontId="47" type="noConversion"/>
  </si>
  <si>
    <t>日商威望有限公司</t>
    <phoneticPr fontId="47" type="noConversion"/>
  </si>
  <si>
    <t>日商特定非營利活動法人知的財產振興協會</t>
    <phoneticPr fontId="47" type="noConversion"/>
  </si>
  <si>
    <t>IPPA及圖</t>
    <phoneticPr fontId="1" type="noConversion"/>
  </si>
  <si>
    <t>Hello Kitty、Hello Kitty及圖、大耳狗、雙子星、My melody</t>
    <phoneticPr fontId="1" type="noConversion"/>
  </si>
  <si>
    <t>日商卡西歐計算機股份有限公司</t>
    <phoneticPr fontId="47" type="noConversion"/>
  </si>
  <si>
    <t>CASIO、G-SHOCK</t>
    <phoneticPr fontId="1" type="noConversion"/>
  </si>
  <si>
    <t>新加坡商首諾新加坡私人有限公司</t>
    <phoneticPr fontId="47" type="noConversion"/>
  </si>
  <si>
    <t>V-KOOL、V KOOL &amp; DEVICE</t>
    <phoneticPr fontId="1" type="noConversion"/>
  </si>
  <si>
    <t>新加坡商喜力亞太私人有限公司</t>
    <phoneticPr fontId="47" type="noConversion"/>
  </si>
  <si>
    <t>TIGER虎牌</t>
    <phoneticPr fontId="1" type="noConversion"/>
  </si>
  <si>
    <t>德商空腹熊貓有限公司</t>
    <phoneticPr fontId="47" type="noConversion"/>
  </si>
  <si>
    <t>foodpanda</t>
  </si>
  <si>
    <t>德商馬斯特耶格麥斯特歐洲公司</t>
    <phoneticPr fontId="47" type="noConversion"/>
  </si>
  <si>
    <t>St. Hubert's Stag Head communication logo</t>
  </si>
  <si>
    <t>德商瓦格接觸技術有限公司</t>
    <phoneticPr fontId="47" type="noConversion"/>
  </si>
  <si>
    <t>WAGO、WAGO Design</t>
    <phoneticPr fontId="1" type="noConversion"/>
  </si>
  <si>
    <t>德商雨果伯斯商標管理公司</t>
    <phoneticPr fontId="47" type="noConversion"/>
  </si>
  <si>
    <t>BOSS、BOSS HUGO BOSS</t>
    <phoneticPr fontId="1" type="noConversion"/>
  </si>
  <si>
    <t>德商海福樂公司</t>
    <phoneticPr fontId="47" type="noConversion"/>
  </si>
  <si>
    <t>海福樂</t>
  </si>
  <si>
    <t>德商英飛凌科技股份有限公司</t>
    <phoneticPr fontId="47" type="noConversion"/>
  </si>
  <si>
    <t>Infineon、英飛凌、i &amp; Design圖形</t>
    <phoneticPr fontId="1" type="noConversion"/>
  </si>
  <si>
    <t>德商阿迪達斯公司</t>
    <phoneticPr fontId="47" type="noConversion"/>
  </si>
  <si>
    <t>ADIDAS</t>
    <phoneticPr fontId="1" type="noConversion"/>
  </si>
  <si>
    <t>德商彪馬歐洲公開有限責任公司</t>
    <phoneticPr fontId="47" type="noConversion"/>
  </si>
  <si>
    <t>GUCCI、、GG DEVICE 、GG mignon device、GG（logo）、GG Device in circle</t>
    <phoneticPr fontId="2" type="noConversion"/>
  </si>
  <si>
    <t>義大利商費拉里公司</t>
    <phoneticPr fontId="47" type="noConversion"/>
  </si>
  <si>
    <t>Ferrari</t>
    <phoneticPr fontId="1" type="noConversion"/>
  </si>
  <si>
    <t>義大利商霹靂公司</t>
    <phoneticPr fontId="47" type="noConversion"/>
  </si>
  <si>
    <t>PIRELLI</t>
    <phoneticPr fontId="1" type="noConversion"/>
  </si>
  <si>
    <t>義大利商杜嘉班納商標公司</t>
    <phoneticPr fontId="47" type="noConversion"/>
  </si>
  <si>
    <t>D&amp;G</t>
    <phoneticPr fontId="1" type="noConversion"/>
  </si>
  <si>
    <t>義大利商寶格麗股份有限公司</t>
    <phoneticPr fontId="47" type="noConversion"/>
  </si>
  <si>
    <t>BVLGARI</t>
    <phoneticPr fontId="1" type="noConversion"/>
  </si>
  <si>
    <t>瑞士商雀巢製品股份有限公司</t>
    <phoneticPr fontId="47" type="noConversion"/>
  </si>
  <si>
    <t>NESCAFE</t>
  </si>
  <si>
    <t>瑞士商美度股份有限公司</t>
    <phoneticPr fontId="47" type="noConversion"/>
  </si>
  <si>
    <t>MIDO、美度、美度表</t>
    <phoneticPr fontId="1" type="noConversion"/>
  </si>
  <si>
    <t>瑞士商奧克羅德有限公司</t>
    <phoneticPr fontId="47" type="noConversion"/>
  </si>
  <si>
    <t>On設計圖</t>
    <phoneticPr fontId="1" type="noConversion"/>
  </si>
  <si>
    <t>CC Monogram、CC Monogram without Circle、CC Monogram in Circle、COCO、N°5、CHANEL J12</t>
    <phoneticPr fontId="1" type="noConversion"/>
  </si>
  <si>
    <t>荷蘭商TM25控股有限公司</t>
    <phoneticPr fontId="47" type="noConversion"/>
  </si>
  <si>
    <t>NIKE</t>
    <phoneticPr fontId="2" type="noConversion"/>
  </si>
  <si>
    <t>G STAR、G-STAR RAW</t>
    <phoneticPr fontId="1" type="noConversion"/>
  </si>
  <si>
    <t>英商賓利汽車有限公司</t>
    <phoneticPr fontId="47" type="noConversion"/>
  </si>
  <si>
    <t>英商奧加尼克斯品牌有限公司</t>
    <phoneticPr fontId="47" type="noConversion"/>
  </si>
  <si>
    <t>ORGANIX</t>
    <phoneticPr fontId="1" type="noConversion"/>
  </si>
  <si>
    <t>BENTLEY、B in Wings Device、B IN WINGS（device）</t>
    <phoneticPr fontId="1" type="noConversion"/>
  </si>
  <si>
    <t>英商布拜里公司</t>
    <phoneticPr fontId="47" type="noConversion"/>
  </si>
  <si>
    <t>design H encercle simple、H PERFORE FACON EVELYNE</t>
    <phoneticPr fontId="2" type="noConversion"/>
  </si>
  <si>
    <t>LV</t>
    <phoneticPr fontId="1" type="noConversion"/>
  </si>
  <si>
    <t>Dior、DIOR、J'ADORE、CD</t>
    <phoneticPr fontId="1" type="noConversion"/>
  </si>
  <si>
    <t>西班牙商羅威公司</t>
    <phoneticPr fontId="47" type="noConversion"/>
  </si>
  <si>
    <t>LOEWE</t>
    <phoneticPr fontId="1" type="noConversion"/>
  </si>
  <si>
    <t>西班牙商達姆有限公司</t>
    <phoneticPr fontId="47" type="noConversion"/>
  </si>
  <si>
    <t>ESTRELLA DAMM</t>
    <phoneticPr fontId="1" type="noConversion"/>
  </si>
  <si>
    <t>Lego、Lego及圖</t>
    <phoneticPr fontId="2" type="noConversion"/>
  </si>
  <si>
    <t>丹麥商優傲機器人有限公司</t>
    <phoneticPr fontId="47" type="noConversion"/>
  </si>
  <si>
    <t>UNIVERSAL ROBOTS &amp; logo、UR（stylized)</t>
    <phoneticPr fontId="1" type="noConversion"/>
  </si>
  <si>
    <t>丹麥商豪鉑啤酒有限公司</t>
    <phoneticPr fontId="47" type="noConversion"/>
  </si>
  <si>
    <t>BEAR BEER及圖</t>
    <phoneticPr fontId="1" type="noConversion"/>
  </si>
  <si>
    <t>開曼群島商阿里巴巴集團控股有限公司</t>
    <phoneticPr fontId="47" type="noConversion"/>
  </si>
  <si>
    <t>淘寶、淘寶網</t>
    <phoneticPr fontId="1" type="noConversion"/>
  </si>
  <si>
    <t>抖音、douyin</t>
    <phoneticPr fontId="1" type="noConversion"/>
  </si>
  <si>
    <t>美商約翰生父子公司</t>
    <phoneticPr fontId="47" type="noConversion"/>
  </si>
  <si>
    <t>OFF! 歐護 !&amp; device、歐護</t>
    <phoneticPr fontId="1" type="noConversion"/>
  </si>
  <si>
    <t>美商７－１１公司</t>
    <phoneticPr fontId="47" type="noConversion"/>
  </si>
  <si>
    <t>7-ELEVEN &amp; Design、7-ELEVEN &amp; Design +4 color Design、7-ELEVEN、7-Eleven and Design（in black and white）、7-Eleven and Design（in color）、7-ELEVEN and Square Design in color</t>
    <phoneticPr fontId="1" type="noConversion"/>
  </si>
  <si>
    <t>美商西格那智慧財產有限公司</t>
    <phoneticPr fontId="47" type="noConversion"/>
  </si>
  <si>
    <t>康健人壽Cigna及樹圖</t>
    <phoneticPr fontId="1" type="noConversion"/>
  </si>
  <si>
    <t>美商華納兄弟娛樂公司</t>
    <phoneticPr fontId="47" type="noConversion"/>
  </si>
  <si>
    <t>美商加州聖美多栽植者公司</t>
    <phoneticPr fontId="47" type="noConversion"/>
  </si>
  <si>
    <t>SUN-MAID</t>
    <phoneticPr fontId="1" type="noConversion"/>
  </si>
  <si>
    <t>美商百事可股份有限公司</t>
    <phoneticPr fontId="47" type="noConversion"/>
  </si>
  <si>
    <t>PEPSI &amp; Device、Three Field Device</t>
    <phoneticPr fontId="1" type="noConversion"/>
  </si>
  <si>
    <t>美商維多利亞的秘密商店商標管理有限責任公司</t>
    <phoneticPr fontId="47" type="noConversion"/>
  </si>
  <si>
    <t>VICTORIA'S SECRET、VICTORIA'S SECRET &amp; VS design</t>
    <phoneticPr fontId="1" type="noConversion"/>
  </si>
  <si>
    <t>美商派普爾公司</t>
    <phoneticPr fontId="47" type="noConversion"/>
  </si>
  <si>
    <t>PAYPAL、PayPal</t>
    <phoneticPr fontId="1" type="noConversion"/>
  </si>
  <si>
    <t>美商康泰納仕亞太有限公司</t>
    <phoneticPr fontId="47" type="noConversion"/>
  </si>
  <si>
    <t>VOGUE</t>
    <phoneticPr fontId="1" type="noConversion"/>
  </si>
  <si>
    <t>美商喜來登國際智財有限責任公司</t>
    <phoneticPr fontId="47" type="noConversion"/>
  </si>
  <si>
    <t>Sheraton、喜來登、S及圖</t>
    <phoneticPr fontId="1" type="noConversion"/>
  </si>
  <si>
    <t>AQUANMAN、SUPERGIRL、SUPERMAN、S in Shield、WONDER WOMAN、W設計圖</t>
    <phoneticPr fontId="1" type="noConversion"/>
  </si>
  <si>
    <t>Costco、Costco設計圖、好市多</t>
    <phoneticPr fontId="1" type="noConversion"/>
  </si>
  <si>
    <t>Supreme、Supreme設計圖、Sup</t>
    <phoneticPr fontId="1" type="noConversion"/>
  </si>
  <si>
    <t>美商艾菲達有限公司</t>
    <phoneticPr fontId="47" type="noConversion"/>
  </si>
  <si>
    <t>AVEDA</t>
    <phoneticPr fontId="1" type="noConversion"/>
  </si>
  <si>
    <t>美商ＮＢＡ產物股份有限公司</t>
    <phoneticPr fontId="47" type="noConversion"/>
  </si>
  <si>
    <t>HOUSTON ROCKETS AND DESIGN</t>
    <phoneticPr fontId="1" type="noConversion"/>
  </si>
  <si>
    <t>美商亞馬遜科技公司</t>
    <phoneticPr fontId="47" type="noConversion"/>
  </si>
  <si>
    <t>AMAZON</t>
    <phoneticPr fontId="1" type="noConversion"/>
  </si>
  <si>
    <t xml:space="preserve"> 美商微軟公司</t>
    <phoneticPr fontId="47" type="noConversion"/>
  </si>
  <si>
    <t>微軟</t>
    <phoneticPr fontId="1" type="noConversion"/>
  </si>
  <si>
    <t>美商屋柏技術有限公司</t>
    <phoneticPr fontId="47" type="noConversion"/>
  </si>
  <si>
    <t>UBER</t>
    <phoneticPr fontId="1" type="noConversion"/>
  </si>
  <si>
    <t>美商福祿有限責任公司</t>
    <phoneticPr fontId="47" type="noConversion"/>
  </si>
  <si>
    <t>hulu</t>
    <phoneticPr fontId="1" type="noConversion"/>
  </si>
  <si>
    <t>Champion商標圖</t>
    <phoneticPr fontId="1" type="noConversion"/>
  </si>
  <si>
    <t>美商史塔巴克斯公司</t>
    <phoneticPr fontId="47" type="noConversion"/>
  </si>
  <si>
    <t>starbucks</t>
    <phoneticPr fontId="1" type="noConversion"/>
  </si>
  <si>
    <t>UNDER ARMOUR</t>
    <phoneticPr fontId="1" type="noConversion"/>
  </si>
  <si>
    <t>蘋果、APPLE LOGO、APPLE、iPod、EARPODS、AIRPODS、HOMEPOD、IPHONE、Iphone</t>
    <phoneticPr fontId="2" type="noConversion"/>
  </si>
  <si>
    <t>美商節拍電子有限責任公司</t>
    <phoneticPr fontId="47" type="noConversion"/>
  </si>
  <si>
    <t>BEATS</t>
    <phoneticPr fontId="1" type="noConversion"/>
  </si>
  <si>
    <t>Tiffany and Company、Tiffany、TIFFANY &amp; CO.</t>
    <phoneticPr fontId="1" type="noConversion"/>
  </si>
  <si>
    <t>美商雲端閃耀公司</t>
    <phoneticPr fontId="47" type="noConversion"/>
  </si>
  <si>
    <t>CLOUDFLARE</t>
    <phoneticPr fontId="1" type="noConversion"/>
  </si>
  <si>
    <t>美商歐夫懷特有限責任公司</t>
    <phoneticPr fontId="47" type="noConversion"/>
  </si>
  <si>
    <t>OFF-WHITE C/O VIRGIL ABLOH、OFF-WHITE</t>
    <phoneticPr fontId="1" type="noConversion"/>
  </si>
  <si>
    <t>美商河之光公司</t>
    <phoneticPr fontId="47" type="noConversion"/>
  </si>
  <si>
    <t>Tory Burch</t>
    <phoneticPr fontId="1" type="noConversion"/>
  </si>
  <si>
    <t>WB、Warner Brothers、Warner Bros</t>
    <phoneticPr fontId="1" type="noConversion"/>
  </si>
  <si>
    <t>大陸商美的集團股份有限公司</t>
    <phoneticPr fontId="47" type="noConversion"/>
  </si>
  <si>
    <t>MIDEA</t>
  </si>
  <si>
    <t>國家/地區</t>
    <phoneticPr fontId="1" type="noConversion"/>
  </si>
  <si>
    <t>moodyz及圖、NO.1 STYLE及圖、Madonna及圖、OPPAI、E-BODY、アリスJAPAN、アイポケ</t>
    <phoneticPr fontId="1" type="noConversion"/>
  </si>
  <si>
    <t>瑞典</t>
    <phoneticPr fontId="2" type="noConversion"/>
  </si>
  <si>
    <t>瑞典商絕對伏特加公司</t>
    <phoneticPr fontId="47" type="noConversion"/>
  </si>
  <si>
    <t>ABSOLUT</t>
    <phoneticPr fontId="1" type="noConversion"/>
  </si>
  <si>
    <t>瑞典商丹尼爾惠靈頓公司</t>
    <phoneticPr fontId="47" type="noConversion"/>
  </si>
  <si>
    <t>DANIEL WELLINGTON</t>
    <phoneticPr fontId="1" type="noConversion"/>
  </si>
  <si>
    <t>英商一號娛樂英國有線公司</t>
    <phoneticPr fontId="1" type="noConversion"/>
  </si>
  <si>
    <t>英商艾須特貝克戴維斯有限公司</t>
    <phoneticPr fontId="1" type="noConversion"/>
  </si>
  <si>
    <t>著名商標件數</t>
    <phoneticPr fontId="2" type="noConversion"/>
  </si>
  <si>
    <t>總件數</t>
    <phoneticPr fontId="2" type="noConversion"/>
  </si>
  <si>
    <t>各國件數</t>
    <phoneticPr fontId="2" type="noConversion"/>
  </si>
  <si>
    <t>件數</t>
    <phoneticPr fontId="2" type="noConversion"/>
  </si>
  <si>
    <t>件數</t>
    <phoneticPr fontId="1" type="noConversion"/>
  </si>
  <si>
    <t>法商伊芙聖羅蘭香水公司</t>
    <phoneticPr fontId="1" type="noConversion"/>
  </si>
  <si>
    <t>法商克莉絲汀迪奧香水股份有限公司</t>
    <phoneticPr fontId="47" type="noConversion"/>
  </si>
  <si>
    <t>法商魯夫斯柴特菲利浦男爵股份公司</t>
    <phoneticPr fontId="47" type="noConversion"/>
  </si>
  <si>
    <t>美商艾菲斯克特公司</t>
    <phoneticPr fontId="1" type="noConversion"/>
  </si>
  <si>
    <t>美商第凡內公司</t>
    <phoneticPr fontId="47" type="noConversion"/>
  </si>
  <si>
    <t>Stanford University</t>
    <phoneticPr fontId="1" type="noConversion"/>
  </si>
  <si>
    <t>德商福斯汽車股份有限公司</t>
    <phoneticPr fontId="47" type="noConversion"/>
  </si>
  <si>
    <t>Touran</t>
    <phoneticPr fontId="1" type="noConversion"/>
  </si>
  <si>
    <t>波蘭</t>
    <phoneticPr fontId="1" type="noConversion"/>
  </si>
  <si>
    <t>波蘭商光碟企劃股份有限公司</t>
    <phoneticPr fontId="1" type="noConversion"/>
  </si>
  <si>
    <t>THE WITCHER</t>
    <phoneticPr fontId="1" type="noConversion"/>
  </si>
  <si>
    <t>英屬維爾京群島商好維股份有限公司</t>
  </si>
  <si>
    <t>2021年07月-2022年06月</t>
    <phoneticPr fontId="1" type="noConversion"/>
  </si>
  <si>
    <t>2022年07月-2023年06月</t>
    <phoneticPr fontId="1" type="noConversion"/>
  </si>
  <si>
    <t>2022年07月-2023年06月</t>
    <phoneticPr fontId="1" type="noConversion"/>
  </si>
  <si>
    <t>大陸商智馬達汽車有限公司</t>
    <phoneticPr fontId="1" type="noConversion"/>
  </si>
  <si>
    <t>SMART、New Smart Logo</t>
    <phoneticPr fontId="1" type="noConversion"/>
  </si>
  <si>
    <t>上海和平飯店有限公司</t>
    <phoneticPr fontId="1" type="noConversion"/>
  </si>
  <si>
    <t>和平飯店PEACE HOTEL</t>
    <phoneticPr fontId="1" type="noConversion"/>
  </si>
  <si>
    <t>大陸商北京達佳互聯信息技術有限公司</t>
    <phoneticPr fontId="1" type="noConversion"/>
  </si>
  <si>
    <t>多多</t>
    <phoneticPr fontId="1" type="noConversion"/>
  </si>
  <si>
    <t>萬家香及圖、萬家香及圖WAN JA SHAN</t>
    <phoneticPr fontId="1" type="noConversion"/>
  </si>
  <si>
    <t>統一超商股份有限公司</t>
  </si>
  <si>
    <t>Cosmed、Cosmed及圖、康是美COSMED及圖、康是美</t>
    <phoneticPr fontId="1" type="noConversion"/>
  </si>
  <si>
    <t>OPEN 小將及圖</t>
    <phoneticPr fontId="1" type="noConversion"/>
  </si>
  <si>
    <t>歐萊德、O’right設計圖</t>
    <phoneticPr fontId="1" type="noConversion"/>
  </si>
  <si>
    <t>晶華、晶華GRAND FORMOSA</t>
    <phoneticPr fontId="1" type="noConversion"/>
  </si>
  <si>
    <t>TutorABC 、TutorABC 及圖、TutorABC.com、TutorABC 設計圖 、TutorABCjr、TutorMing 明言网及圖等</t>
    <phoneticPr fontId="1" type="noConversion"/>
  </si>
  <si>
    <t>廣達、廣達電腦</t>
    <phoneticPr fontId="1" type="noConversion"/>
  </si>
  <si>
    <t>謝建青</t>
    <phoneticPr fontId="1" type="noConversion"/>
  </si>
  <si>
    <t>黑面蔡</t>
    <phoneticPr fontId="1" type="noConversion"/>
  </si>
  <si>
    <t>五十嵐企業股份有限公司</t>
  </si>
  <si>
    <t>龍鳳及圖</t>
    <phoneticPr fontId="1" type="noConversion"/>
  </si>
  <si>
    <t>彤達餐飲股份有限公司</t>
    <phoneticPr fontId="1" type="noConversion"/>
  </si>
  <si>
    <t>中國鋼鐵股份有限公司</t>
  </si>
  <si>
    <t>東元電機股份有限公司</t>
    <phoneticPr fontId="1" type="noConversion"/>
  </si>
  <si>
    <t>中鋼集團及圖CSC GROUP、中鋼公司標章</t>
    <phoneticPr fontId="1" type="noConversion"/>
  </si>
  <si>
    <t>義美食品股份有限公司</t>
  </si>
  <si>
    <t>老協珍股份有限公司</t>
  </si>
  <si>
    <t>后政企業有限公司</t>
  </si>
  <si>
    <t>鴻海精密工業股份有限公司</t>
  </si>
  <si>
    <t>建準電機工業股份有限公司</t>
  </si>
  <si>
    <t>優擎科技有限公司</t>
  </si>
  <si>
    <t>寬庭美學股份有限公司</t>
    <phoneticPr fontId="1" type="noConversion"/>
  </si>
  <si>
    <t>達爾膚生醫科技股份有限公司</t>
  </si>
  <si>
    <t>江記永安囍餅有限公司</t>
  </si>
  <si>
    <t>寶雅國際股份有限公司</t>
  </si>
  <si>
    <t>老頭擺實業有限公司</t>
  </si>
  <si>
    <t>陳燕鳳</t>
  </si>
  <si>
    <t>久津實業股份有限公司</t>
    <phoneticPr fontId="1" type="noConversion"/>
  </si>
  <si>
    <t>富邦媒體科技股份有限公司</t>
    <phoneticPr fontId="1" type="noConversion"/>
  </si>
  <si>
    <t>安妞餐飲有限公司</t>
  </si>
  <si>
    <t>中華民國紅十字會</t>
  </si>
  <si>
    <t>衛生福利部國家中醫藥研究所</t>
  </si>
  <si>
    <t>遊戲橘子數位科技股份有限公司</t>
  </si>
  <si>
    <t>奇美實業股份有限公司</t>
    <phoneticPr fontId="1" type="noConversion"/>
  </si>
  <si>
    <t>老行家</t>
  </si>
  <si>
    <t>老協珍LAO XIE ZHEN及圖、協、公司標章</t>
    <phoneticPr fontId="1" type="noConversion"/>
  </si>
  <si>
    <t>東元、TECO及圖</t>
    <phoneticPr fontId="1" type="noConversion"/>
  </si>
  <si>
    <t>安妞 你好/再見（韓文）紅通通韓國烤肉食堂</t>
    <phoneticPr fontId="1" type="noConversion"/>
  </si>
  <si>
    <t>中華民國紅十字會 THE RED CROSS SOCIETY OF THE REPUBLIC OF CHINA及圖</t>
    <phoneticPr fontId="1" type="noConversion"/>
  </si>
  <si>
    <t>阿璋、老担阿璋</t>
    <phoneticPr fontId="1" type="noConversion"/>
  </si>
  <si>
    <t>H2O</t>
  </si>
  <si>
    <t>香港</t>
    <phoneticPr fontId="1" type="noConversion"/>
  </si>
  <si>
    <t>杏輝藥品工業股份有限公司</t>
    <phoneticPr fontId="1" type="noConversion"/>
  </si>
  <si>
    <t>杏輝</t>
    <phoneticPr fontId="1" type="noConversion"/>
  </si>
  <si>
    <t>品皇、品皇及圖 PING HUANG、后政公司標章</t>
    <phoneticPr fontId="1" type="noConversion"/>
  </si>
  <si>
    <t>老頭擺</t>
    <phoneticPr fontId="1" type="noConversion"/>
  </si>
  <si>
    <t>POYA</t>
    <phoneticPr fontId="1" type="noConversion"/>
  </si>
  <si>
    <t>馬祖藍眼淚</t>
    <phoneticPr fontId="1" type="noConversion"/>
  </si>
  <si>
    <t>件數</t>
    <phoneticPr fontId="2" type="noConversion"/>
  </si>
  <si>
    <t>件數</t>
    <phoneticPr fontId="2" type="noConversion"/>
  </si>
  <si>
    <t>富士康、Foxconn</t>
    <phoneticPr fontId="1" type="noConversion"/>
  </si>
  <si>
    <t>SUNON</t>
    <phoneticPr fontId="1" type="noConversion"/>
  </si>
  <si>
    <t>iSofa及圖、iSofa、FUJI</t>
    <phoneticPr fontId="1" type="noConversion"/>
  </si>
  <si>
    <t>海芙</t>
    <phoneticPr fontId="1" type="noConversion"/>
  </si>
  <si>
    <t>DR. WU、DR. WU 及圖</t>
    <phoneticPr fontId="1" type="noConversion"/>
  </si>
  <si>
    <t>寬庭、KL by KUAN’S、KUAN’S LIVING</t>
    <phoneticPr fontId="1" type="noConversion"/>
  </si>
  <si>
    <t>永安、江記永安 JIANG JI YUNG AN 及圖 Since 1975</t>
    <phoneticPr fontId="1" type="noConversion"/>
  </si>
  <si>
    <t>波蜜及圖BOMY、波蜜及圖、久津實業股份有限公司標章</t>
    <phoneticPr fontId="1" type="noConversion"/>
  </si>
  <si>
    <t>momo、momo電視購物、momo購物網、momo及設計圖、momo藥妝及設計圖</t>
    <phoneticPr fontId="1" type="noConversion"/>
  </si>
  <si>
    <t>臺灣清冠一號、福爾摩沙清冠一號、福爾摩沙清冠一號FORMOCOVIR、臺灣清冠一號TAINOCOVIR、臺灣清冠二號</t>
    <phoneticPr fontId="1" type="noConversion"/>
  </si>
  <si>
    <t>gamania及圖</t>
    <phoneticPr fontId="1" type="noConversion"/>
  </si>
  <si>
    <t>全聯、全聯社、全聯先生、全聯福利中心</t>
    <phoneticPr fontId="1" type="noConversion"/>
  </si>
  <si>
    <t>中國衛生材料生產中心股份有限公司</t>
    <phoneticPr fontId="1" type="noConversion"/>
  </si>
  <si>
    <t>中衛 csd、 中衛</t>
    <phoneticPr fontId="1" type="noConversion"/>
  </si>
  <si>
    <t>奇美、CHI MEI</t>
    <phoneticPr fontId="1" type="noConversion"/>
  </si>
  <si>
    <t>JULIUS、Julius &amp; Friends</t>
    <phoneticPr fontId="1" type="noConversion"/>
  </si>
  <si>
    <t>香港商保羅弗蘭克有限公司</t>
  </si>
  <si>
    <t>新加坡商特威茶有限公司</t>
    <phoneticPr fontId="1" type="noConversion"/>
  </si>
  <si>
    <t>新加坡商新加坡航空股份有限公司</t>
  </si>
  <si>
    <t>TWG、TWG及圖、TWG TEA 1837 及圖</t>
    <phoneticPr fontId="1" type="noConversion"/>
  </si>
  <si>
    <t xml:space="preserve"> 新航假期 (SIA Holidays in Chinese characters)、新航翔雲商旅獎賞、新加坡航空</t>
    <phoneticPr fontId="1" type="noConversion"/>
  </si>
  <si>
    <t>南韓</t>
    <phoneticPr fontId="1" type="noConversion"/>
  </si>
  <si>
    <t>南韓商欸泚一共益股份有限公司</t>
    <phoneticPr fontId="1" type="noConversion"/>
  </si>
  <si>
    <t>韓商．三星電子股份有限公司</t>
    <phoneticPr fontId="1" type="noConversion"/>
  </si>
  <si>
    <t>韓商．羅伊視效動漫有限公司</t>
    <phoneticPr fontId="1" type="noConversion"/>
  </si>
  <si>
    <t>H201、H201設計圖</t>
    <phoneticPr fontId="1" type="noConversion"/>
  </si>
  <si>
    <t>SEIKO</t>
    <phoneticPr fontId="1" type="noConversion"/>
  </si>
  <si>
    <t>日商精工控股股份有限公司</t>
  </si>
  <si>
    <t>日商任天堂股份有限公司</t>
    <phoneticPr fontId="1" type="noConversion"/>
  </si>
  <si>
    <t>日商大創產業股份有限公司</t>
    <phoneticPr fontId="1" type="noConversion"/>
  </si>
  <si>
    <t>日商雅馬多控股集團有限公司</t>
    <phoneticPr fontId="1" type="noConversion"/>
  </si>
  <si>
    <t>日商三麗鷗股份有限公司</t>
    <phoneticPr fontId="1" type="noConversion"/>
  </si>
  <si>
    <t>日商森克斯股份有限公司</t>
    <phoneticPr fontId="1" type="noConversion"/>
  </si>
  <si>
    <t>kwai</t>
    <phoneticPr fontId="1" type="noConversion"/>
  </si>
  <si>
    <t>SAMSUNG、SAMSUNG及圖</t>
    <phoneticPr fontId="1" type="noConversion"/>
  </si>
  <si>
    <t xml:space="preserve"> ROBOCAR POLI &amp; device</t>
    <phoneticPr fontId="1" type="noConversion"/>
  </si>
  <si>
    <t>TAKKYUBIN 宅急便</t>
    <phoneticPr fontId="1" type="noConversion"/>
  </si>
  <si>
    <t>拉拉熊及圖、Sumikkogurashi &amp; Device、角落小夥伴及設計圖</t>
    <phoneticPr fontId="1" type="noConversion"/>
  </si>
  <si>
    <t>哆啦a夢、ドラえもん,DORAEMON小叮噹及圖、Doraemon 及圖</t>
    <phoneticPr fontId="1" type="noConversion"/>
  </si>
  <si>
    <t>DAISO</t>
    <phoneticPr fontId="1" type="noConversion"/>
  </si>
  <si>
    <t>日商卡西歐計算機股份有限公司</t>
    <phoneticPr fontId="1" type="noConversion"/>
  </si>
  <si>
    <t>CASIO、G-SHOCK、BABY-G、SHEEN、BESIDE、EDIFICE</t>
    <phoneticPr fontId="1" type="noConversion"/>
  </si>
  <si>
    <t>Hello Kitty、Hello Kitty及圖、KT臉圖、 babycinnamon (Device)、Little Twin Stars &amp; device、MY MELODY &amp; Device、POMPOMPURIN ポムポムプリン+圖</t>
    <phoneticPr fontId="1" type="noConversion"/>
  </si>
  <si>
    <t>POKEMON、PIKACHU &amp; design、 PoKeMoN/GO (color logo)、ピカチュウPIKACHU、 Device + NINTENDO/SWITCH (logo)、 Device/NINTENDO/SWITCH (logo)、
NINTENDO/SWITCH (logo)、NINTENDO SWITCH、Mario Design (standing)</t>
    <phoneticPr fontId="1" type="noConversion"/>
  </si>
  <si>
    <t>愛爾蘭</t>
    <phoneticPr fontId="1" type="noConversion"/>
  </si>
  <si>
    <t>列支敦士登</t>
    <phoneticPr fontId="1" type="noConversion"/>
  </si>
  <si>
    <t>奧地利</t>
    <phoneticPr fontId="2" type="noConversion"/>
  </si>
  <si>
    <t>件數</t>
    <phoneticPr fontId="2" type="noConversion"/>
  </si>
  <si>
    <t>奧地利商蘭精股份公司</t>
    <phoneticPr fontId="2" type="noConversion"/>
  </si>
  <si>
    <t>天絲 (TENCEL in Chinese characters, traditional)</t>
    <phoneticPr fontId="2" type="noConversion"/>
  </si>
  <si>
    <t>所有人數</t>
    <phoneticPr fontId="2" type="noConversion"/>
  </si>
  <si>
    <t>FILA（墨色)、FILA LOGO、FILA (LOGO) （彩色)、FILA</t>
    <phoneticPr fontId="2" type="noConversion"/>
  </si>
  <si>
    <t>瑞典商伊萊克斯公司</t>
    <phoneticPr fontId="2" type="noConversion"/>
  </si>
  <si>
    <t>瑞典商富豪商標控股公司</t>
    <phoneticPr fontId="2" type="noConversion"/>
  </si>
  <si>
    <t>E Electrolux &amp; Design、Electrolux伊萊克斯及圖</t>
    <phoneticPr fontId="2" type="noConversion"/>
  </si>
  <si>
    <t>VOLVO、VOLVO device (Grey Scale 1)、VOLVO device (Grey Scale 2)</t>
    <phoneticPr fontId="2" type="noConversion"/>
  </si>
  <si>
    <t>瑞典商丹尼爾惠靈頓公司</t>
    <phoneticPr fontId="2" type="noConversion"/>
  </si>
  <si>
    <t>DANIEL WELLINGTON</t>
    <phoneticPr fontId="2" type="noConversion"/>
  </si>
  <si>
    <t>丹麥商潘朵拉公開有限公司</t>
    <phoneticPr fontId="2" type="noConversion"/>
  </si>
  <si>
    <t>PANDORA、O (device mark)、 PANDORA Device Mark</t>
    <phoneticPr fontId="2" type="noConversion"/>
  </si>
  <si>
    <t>列支敦斯登商施華洛世奇股份有限公司</t>
    <phoneticPr fontId="2" type="noConversion"/>
  </si>
  <si>
    <t>SWAROVSKI</t>
    <phoneticPr fontId="2" type="noConversion"/>
  </si>
  <si>
    <t>瑞士商奧德曼必固控股公司</t>
    <phoneticPr fontId="2" type="noConversion"/>
  </si>
  <si>
    <t>瑞士商勞力士公司</t>
    <phoneticPr fontId="2" type="noConversion"/>
  </si>
  <si>
    <t>CC Monogram、CC Monogram without Circle、CC Monogram in Circle、CHANEL、 CC Monogram in Square、 Monogram )( bi-colored</t>
    <phoneticPr fontId="1" type="noConversion"/>
  </si>
  <si>
    <t>ROLEX WITH CROWN</t>
    <phoneticPr fontId="2" type="noConversion"/>
  </si>
  <si>
    <t>MK MICHAEL KORS and Device、 MICHAEL KORS</t>
    <phoneticPr fontId="1" type="noConversion"/>
  </si>
  <si>
    <t xml:space="preserve">AP AUDEMARS PIGUET（墨色)、AUDEMARS PIGUET Le Brassus                                                                                                                                                                                                                                                                                                                                                                                                                                                                                                                                                                                                                                                                                                                                                                                                                                                                                                                                                                                                                                                                                                                                                                                                                                                                                                                                                                                                                                                                                                                                                                                                                                                                                                                                                                                                                                                                     </t>
    <phoneticPr fontId="2" type="noConversion"/>
  </si>
  <si>
    <t>愛爾蘭商卡那利愛爾蘭有限公司</t>
    <phoneticPr fontId="2" type="noConversion"/>
  </si>
  <si>
    <t>CANALI (word mark in plain block type)、 C + CANALI (device mark)</t>
    <phoneticPr fontId="2" type="noConversion"/>
  </si>
  <si>
    <t>荷蘭商四季酒店（荷蘭）有限公司</t>
    <phoneticPr fontId="2" type="noConversion"/>
  </si>
  <si>
    <t>四季、FOUR SEASONS、FOUR SEASONS &amp; Tree Device</t>
    <phoneticPr fontId="2" type="noConversion"/>
  </si>
  <si>
    <t>荷蘭商歐斯達有限合夥公司</t>
    <phoneticPr fontId="2" type="noConversion"/>
  </si>
  <si>
    <t>NIKE、 Basketball Player Design、 NIKE &amp; Swoosh Design、 Swoosh Design、WING DESIGN（翼圖）、WING Design（墨色）、 SWOOSH DESIGN、NIKE SHOX</t>
    <phoneticPr fontId="2" type="noConversion"/>
  </si>
  <si>
    <t>荷蘭商湯美希爾弗格許可有限公司</t>
    <phoneticPr fontId="2" type="noConversion"/>
  </si>
  <si>
    <t>CONVERSE &amp; Star in Circle Design</t>
    <phoneticPr fontId="2" type="noConversion"/>
  </si>
  <si>
    <t>德商西門子商標有限責任兩合公司</t>
    <phoneticPr fontId="2" type="noConversion"/>
  </si>
  <si>
    <t>德商梅賽德斯賓士集團股份有限公司</t>
  </si>
  <si>
    <t>德商保時捷股份有限公司</t>
    <phoneticPr fontId="2" type="noConversion"/>
  </si>
  <si>
    <t>德商拜耳汽車廠股份有限公司</t>
    <phoneticPr fontId="2" type="noConversion"/>
  </si>
  <si>
    <t>德商卡爾蔡司股份有限公司</t>
    <phoneticPr fontId="2" type="noConversion"/>
  </si>
  <si>
    <t>SIEMENS</t>
    <phoneticPr fontId="2" type="noConversion"/>
  </si>
  <si>
    <t>ADIDAS、 Trefoil Version 5 (device mark)、 adidas+EQUIPMENT+device、 用於衣袖及褲子兩側之縱三線圖樣（墨色）、 三葉及橫線標誌(TREFOIL DEVICE)、adidas+trefoil device</t>
    <phoneticPr fontId="1" type="noConversion"/>
  </si>
  <si>
    <t>PUMA、Jumping Cat-Device、Puma and jumping Puma</t>
    <phoneticPr fontId="1" type="noConversion"/>
  </si>
  <si>
    <t>Star Pattern (Single star)、 Three-Pointed Star in Ring (Relief)</t>
    <phoneticPr fontId="2" type="noConversion"/>
  </si>
  <si>
    <t>PORSCHE 及圖、PORSCHE</t>
    <phoneticPr fontId="2" type="noConversion"/>
  </si>
  <si>
    <t>ZEISS</t>
    <phoneticPr fontId="2" type="noConversion"/>
  </si>
  <si>
    <t>BMW</t>
    <phoneticPr fontId="2" type="noConversion"/>
  </si>
  <si>
    <t>義大利商卡西那股份有限公司</t>
    <phoneticPr fontId="2" type="noConversion"/>
  </si>
  <si>
    <t>義大利商吉安尼凡賽斯公司</t>
    <phoneticPr fontId="2" type="noConversion"/>
  </si>
  <si>
    <t>義大利商芬迪有限公司</t>
    <phoneticPr fontId="2" type="noConversion"/>
  </si>
  <si>
    <t>義大利商諾蘭固魯股份公司</t>
    <phoneticPr fontId="2" type="noConversion"/>
  </si>
  <si>
    <t>FENDI（墨色）、芬迪有限公司標章（墨色）</t>
    <phoneticPr fontId="2" type="noConversion"/>
  </si>
  <si>
    <t>Medusa's Head Device</t>
    <phoneticPr fontId="2" type="noConversion"/>
  </si>
  <si>
    <t>義大利商盧克提卡集團公司</t>
    <phoneticPr fontId="2" type="noConversion"/>
  </si>
  <si>
    <t>RAY-BAN（墨色）</t>
    <phoneticPr fontId="2" type="noConversion"/>
  </si>
  <si>
    <t>NOLAN</t>
    <phoneticPr fontId="2" type="noConversion"/>
  </si>
  <si>
    <t>CASSINA</t>
    <phoneticPr fontId="2" type="noConversion"/>
  </si>
  <si>
    <t>SF (and PRANCING HORSE)、FERRARI and rearing horse device in rectangle、 Prancing Horsedevice</t>
    <phoneticPr fontId="1" type="noConversion"/>
  </si>
  <si>
    <t>義大利商法倫提諾公司</t>
    <phoneticPr fontId="1" type="noConversion"/>
  </si>
  <si>
    <t xml:space="preserve"> VALENTINO GARAVANI and V Logo、Valentino、VALENTINO GARAVANI &amp; V ellipse、</t>
    <phoneticPr fontId="2" type="noConversion"/>
  </si>
  <si>
    <t>英商希爾頓全球管理有限公司</t>
    <phoneticPr fontId="2" type="noConversion"/>
  </si>
  <si>
    <t>英商力霸克國際公司</t>
    <phoneticPr fontId="2" type="noConversion"/>
  </si>
  <si>
    <t>佩佩豬圖</t>
    <phoneticPr fontId="2" type="noConversion"/>
  </si>
  <si>
    <t>BURBERRY、 Equestrian Knight Device、Burberry Check</t>
    <phoneticPr fontId="1" type="noConversion"/>
  </si>
  <si>
    <t>英商艾須特貝克戴維斯有限公司、英商一號娛樂英國有線公司</t>
    <phoneticPr fontId="1" type="noConversion"/>
  </si>
  <si>
    <t>ORGANIX、Organix Goodies Logo</t>
    <phoneticPr fontId="1" type="noConversion"/>
  </si>
  <si>
    <t>BENTLEY、B in Wings Device、B IN WINGS（device）、賓利</t>
    <phoneticPr fontId="1" type="noConversion"/>
  </si>
  <si>
    <t>HILTON、希爾頓、Stylised”H” Logo、HILTON 希爾頓</t>
    <phoneticPr fontId="2" type="noConversion"/>
  </si>
  <si>
    <t>Triangle logo (CrossFit)</t>
    <phoneticPr fontId="2" type="noConversion"/>
  </si>
  <si>
    <t>法商奈特夫實驗室簡易股份有限公司</t>
  </si>
  <si>
    <t>法商法國香檳區葡萄酒行業委員會</t>
    <phoneticPr fontId="2" type="noConversion"/>
  </si>
  <si>
    <t>法商米其林企業總公司</t>
    <phoneticPr fontId="2" type="noConversion"/>
  </si>
  <si>
    <t>N°5香水瓶</t>
    <phoneticPr fontId="2" type="noConversion"/>
  </si>
  <si>
    <t>法商紀梵希股份有限公司</t>
    <phoneticPr fontId="2" type="noConversion"/>
  </si>
  <si>
    <t>法商賽玲有限公司</t>
    <phoneticPr fontId="2" type="noConversion"/>
  </si>
  <si>
    <t>法商畢佛爾艾弗公司</t>
    <phoneticPr fontId="2" type="noConversion"/>
  </si>
  <si>
    <t>Champagne</t>
    <phoneticPr fontId="2" type="noConversion"/>
  </si>
  <si>
    <t>法商巴黎世家公司</t>
    <phoneticPr fontId="2" type="noConversion"/>
  </si>
  <si>
    <t>N°5、CHANEL（墨色）、ROUGE COCO、EAU TENDRE、 COCO MADEMOISELLE、ACTIVE CONSCIOUS LEADERSHIP with CC Monogram</t>
    <phoneticPr fontId="2" type="noConversion"/>
  </si>
  <si>
    <t xml:space="preserve"> L V DEVICE、LOUIS VUITTON、TOILE DAMIER en couleur（fig）、FLEUR(figurative)(annexed)、FLEUR dans un cercle (figurative)(annexed)、FLEUR dans un losange (fig.)、FLEUR (figurative)(annexed)、 DECOR FLORAL (fig.)、LV DEVICE（墨色）、LV logo (figurative)、LOUIS VUITTON（墨色）、 DAMIER CANVAS、 LV (device)、TOILE DAMIER (fig.)、 LOUIS VUITTON and device (Damier Azur)、 LOUIS VUITTON and device (Damier Graphite)、LOMBOK、 EOLE</t>
    <phoneticPr fontId="1" type="noConversion"/>
  </si>
  <si>
    <t>HERMES AND CARRIAGE DEVICE、HERMES</t>
    <phoneticPr fontId="2" type="noConversion"/>
  </si>
  <si>
    <t xml:space="preserve">MOUTON </t>
    <phoneticPr fontId="1" type="noConversion"/>
  </si>
  <si>
    <t>Dior、DIOR、J'ADORE、CD、Monogram Dior、DIOR(device)</t>
    <phoneticPr fontId="1" type="noConversion"/>
  </si>
  <si>
    <t>YSL、 YVES SAINT LAURENT (LABEL)、SAINT LAURENT Paris (Device)、YSL(LABEL)、 SAINT LAURENT RIVE DROITE (SEMI-FIGURATIVE)</t>
    <phoneticPr fontId="2" type="noConversion"/>
  </si>
  <si>
    <t>YSL(MONOGRAM)(墨色)</t>
    <phoneticPr fontId="2" type="noConversion"/>
  </si>
  <si>
    <t>DIOR（墨色）</t>
    <phoneticPr fontId="2" type="noConversion"/>
  </si>
  <si>
    <t>PHYTO PARIS+DESIGN in colour、PHYTO BOTANICAL POWER</t>
    <phoneticPr fontId="2" type="noConversion"/>
  </si>
  <si>
    <t>MICHELIN</t>
    <phoneticPr fontId="2" type="noConversion"/>
  </si>
  <si>
    <t>GIVENCHY</t>
    <phoneticPr fontId="2" type="noConversion"/>
  </si>
  <si>
    <t>CELINE</t>
    <phoneticPr fontId="2" type="noConversion"/>
  </si>
  <si>
    <t>AGNES B. (signature)、b. (signature)</t>
    <phoneticPr fontId="2" type="noConversion"/>
  </si>
  <si>
    <t>BALENCIAGA</t>
    <phoneticPr fontId="2" type="noConversion"/>
  </si>
  <si>
    <t>法商尚卡塞格蘭股份有限公司</t>
    <phoneticPr fontId="2" type="noConversion"/>
  </si>
  <si>
    <t>REPRESENTATION OF A RIDER、 LONGCHAMP</t>
    <phoneticPr fontId="2" type="noConversion"/>
  </si>
  <si>
    <t>蘋果、APPLE LOGO、APPLE、iPod、EARPODS、AIRPODS、AIRPODS PRO、HOMEPOD、IPHONE、Iphone、APPLE STORE、 iPhone logo (white)、iPad logo (white)</t>
    <phoneticPr fontId="2" type="noConversion"/>
  </si>
  <si>
    <t>康健人壽 Cigna &amp; Tree Device</t>
    <phoneticPr fontId="1" type="noConversion"/>
  </si>
  <si>
    <t>7-ELEVEN、7-ELEVEN and Square Design in color</t>
    <phoneticPr fontId="1" type="noConversion"/>
  </si>
  <si>
    <t>Costco、COSTCO (stylized)、好市多</t>
    <phoneticPr fontId="1" type="noConversion"/>
  </si>
  <si>
    <t>美商可雅瑞靈感公司</t>
    <phoneticPr fontId="1" type="noConversion"/>
  </si>
  <si>
    <t>DADA SUPREME 及圖、DADA SUPREME &amp; Design</t>
    <phoneticPr fontId="1" type="noConversion"/>
  </si>
  <si>
    <t>UNDER ARMOUR、 UA Logo、UA RECORD Stacked Logo</t>
    <phoneticPr fontId="1" type="noConversion"/>
  </si>
  <si>
    <t>SUPERGIRL &amp; S IN SHIELD、SUPERMAN in Telescopic and S Logo、S in Shield</t>
    <phoneticPr fontId="1" type="noConversion"/>
  </si>
  <si>
    <t>CHAMPION U.S.A. LOGO、Champion Logo、CHAMPION</t>
    <phoneticPr fontId="1" type="noConversion"/>
  </si>
  <si>
    <t>Supreme及圖、Supreme設計圖</t>
    <phoneticPr fontId="1" type="noConversion"/>
  </si>
  <si>
    <t>AVEDA、 AVEDA (stylized)</t>
    <phoneticPr fontId="1" type="noConversion"/>
  </si>
  <si>
    <t>starbucks、STARBUCKS COFFEE (Design)、STARBUCKS COFFEE (Design w/color)、40th Anniversary Siren (design)</t>
    <phoneticPr fontId="1" type="noConversion"/>
  </si>
  <si>
    <t>Tory Burch、TT &amp; Design</t>
    <phoneticPr fontId="1" type="noConversion"/>
  </si>
  <si>
    <t>美商卡文克雷恩商標信託公司</t>
    <phoneticPr fontId="1" type="noConversion"/>
  </si>
  <si>
    <t>CALVIN KLEIN、 CK、 CK &amp; Calvin Klein Logo</t>
    <phoneticPr fontId="1" type="noConversion"/>
  </si>
  <si>
    <t>犇、犇及圖 BEN、犇　和三味、犇 極鍋物、犇 極嚴選、 犇牛肉食堂</t>
    <phoneticPr fontId="1" type="noConversion"/>
  </si>
  <si>
    <t>50嵐及圖</t>
    <phoneticPr fontId="1" type="noConversion"/>
  </si>
  <si>
    <t>I MEI 及皇冠圖、I MEI王冠圖</t>
    <phoneticPr fontId="1" type="noConversion"/>
  </si>
  <si>
    <t>美商ＳＤ　３Ｃ有限責任公司</t>
    <phoneticPr fontId="1" type="noConversion"/>
  </si>
  <si>
    <t>S &amp; Device</t>
    <phoneticPr fontId="1" type="noConversion"/>
  </si>
  <si>
    <t>美商．洲際大品牌有限責任公司</t>
    <phoneticPr fontId="1" type="noConversion"/>
  </si>
  <si>
    <t>RITZ、RITZ 麗滋 (RITZ in Traditional Chinese) &amp; BULLSEYE DEVICE in Color、 RITZ [WORD AND DEVICE] [2019]</t>
    <phoneticPr fontId="1" type="noConversion"/>
  </si>
  <si>
    <t>美商羅拉傑貿易有限責任公司</t>
    <phoneticPr fontId="1" type="noConversion"/>
  </si>
  <si>
    <t>REBELLE BY RIHANNA、RIHANNA</t>
    <phoneticPr fontId="1" type="noConversion"/>
  </si>
  <si>
    <t>美商伊貝公司</t>
    <phoneticPr fontId="1" type="noConversion"/>
  </si>
  <si>
    <t>EBAY、EBAY (Stylized, in color)</t>
    <phoneticPr fontId="1" type="noConversion"/>
  </si>
  <si>
    <t>GE (Block Letters)、GE Monogram</t>
    <phoneticPr fontId="1" type="noConversion"/>
  </si>
  <si>
    <t>美商奇異電器公司</t>
    <phoneticPr fontId="1" type="noConversion"/>
  </si>
  <si>
    <t>美商花花公子國際企業公司</t>
    <phoneticPr fontId="1" type="noConversion"/>
  </si>
  <si>
    <t>PLAYBOY with RABBIT HEAD DESIGN in O、RABBIT HEAD DESIGN</t>
    <phoneticPr fontId="1" type="noConversion"/>
  </si>
  <si>
    <t>SIDE STRIPE ON A SHOE</t>
    <phoneticPr fontId="1" type="noConversion"/>
  </si>
  <si>
    <t>美商范斯公司</t>
    <phoneticPr fontId="1" type="noConversion"/>
  </si>
  <si>
    <t>Winnie the Pooh Device、 WINNIE THE POOH</t>
    <phoneticPr fontId="1" type="noConversion"/>
  </si>
  <si>
    <t>美商迪士尼企業公司</t>
    <phoneticPr fontId="1" type="noConversion"/>
  </si>
  <si>
    <t>美商泰姆計時器有限公司</t>
  </si>
  <si>
    <t>TIME TIMER &amp; Device</t>
    <phoneticPr fontId="1" type="noConversion"/>
  </si>
  <si>
    <t>美商特斯拉公司</t>
    <phoneticPr fontId="1" type="noConversion"/>
  </si>
  <si>
    <t>TESLA (word mark)、 T Design</t>
    <phoneticPr fontId="1" type="noConversion"/>
  </si>
  <si>
    <t>美商高奇智財控股有限責任公司</t>
    <phoneticPr fontId="1" type="noConversion"/>
  </si>
  <si>
    <t>COACH NEW YORK 及馬車圖、COACH EST. 1941 NEW YORK 及馬車圖</t>
    <phoneticPr fontId="1" type="noConversion"/>
  </si>
  <si>
    <t>美商國家錄音藝術科學學院公司</t>
    <phoneticPr fontId="1" type="noConversion"/>
  </si>
  <si>
    <t>GRAMMY 格萊美、格萊美(簡體字)、葛萊美、格萊美、 GRAMMY</t>
    <phoneticPr fontId="1" type="noConversion"/>
  </si>
  <si>
    <t>ADV.1</t>
    <phoneticPr fontId="1" type="noConversion"/>
  </si>
  <si>
    <t>美商莫莫汽車配件公司</t>
    <phoneticPr fontId="1" type="noConversion"/>
  </si>
  <si>
    <t>MICRON、MICRON Orbit Logo</t>
    <phoneticPr fontId="1" type="noConversion"/>
  </si>
  <si>
    <t>美商麥克隆科技公司</t>
    <phoneticPr fontId="1" type="noConversion"/>
  </si>
  <si>
    <t>美商喬曼尼公司</t>
    <phoneticPr fontId="1" type="noConversion"/>
  </si>
  <si>
    <t>JO MALONE</t>
    <phoneticPr fontId="1" type="noConversion"/>
  </si>
  <si>
    <t>ENGADGET</t>
    <phoneticPr fontId="1" type="noConversion"/>
  </si>
  <si>
    <t>美商雅虎公司</t>
    <phoneticPr fontId="1" type="noConversion"/>
  </si>
  <si>
    <t>美商愛力根公司</t>
    <phoneticPr fontId="1" type="noConversion"/>
  </si>
  <si>
    <t>BOTOX</t>
    <phoneticPr fontId="1" type="noConversion"/>
  </si>
  <si>
    <t>美商達爾特里基金公司</t>
    <phoneticPr fontId="1" type="noConversion"/>
  </si>
  <si>
    <t>CSI: CRIME SCENE INVESTIGATION &amp; Design</t>
    <phoneticPr fontId="1" type="noConversion"/>
  </si>
  <si>
    <t>美商夢工廠動畫有限責任公司</t>
    <phoneticPr fontId="1" type="noConversion"/>
  </si>
  <si>
    <t>DREAMWORKS &amp; DESIGN、DreamWorks</t>
    <phoneticPr fontId="1" type="noConversion"/>
  </si>
  <si>
    <t>美商瑪斯公司</t>
    <phoneticPr fontId="1" type="noConversion"/>
  </si>
  <si>
    <t>士力架、SNICKERS</t>
    <phoneticPr fontId="1" type="noConversion"/>
  </si>
  <si>
    <t>OAKTREE及圖、OAKTREE</t>
    <phoneticPr fontId="1" type="noConversion"/>
  </si>
  <si>
    <t>美商橡樹資本管理有限合夥公司</t>
    <phoneticPr fontId="1" type="noConversion"/>
  </si>
  <si>
    <t>國家/地區</t>
    <phoneticPr fontId="1" type="noConversion"/>
  </si>
  <si>
    <t>國家/地區</t>
    <phoneticPr fontId="1" type="noConversion"/>
  </si>
  <si>
    <t>美國</t>
    <phoneticPr fontId="1" type="noConversion"/>
  </si>
  <si>
    <t>開曼群島</t>
    <phoneticPr fontId="1" type="noConversion"/>
  </si>
  <si>
    <t>開曼群島商迪客濤克有限公司</t>
    <phoneticPr fontId="1" type="noConversion"/>
  </si>
  <si>
    <t>Tik Tok</t>
    <phoneticPr fontId="1" type="noConversion"/>
  </si>
  <si>
    <t>英屬開曼群島商狄卡科技股份有限公司</t>
    <phoneticPr fontId="1" type="noConversion"/>
  </si>
  <si>
    <t>Dcard設計字 Enrich your life!</t>
    <phoneticPr fontId="1" type="noConversion"/>
  </si>
  <si>
    <t>澳大利亞商．艾格製藥股份有限公司</t>
    <phoneticPr fontId="1" type="noConversion"/>
  </si>
  <si>
    <t>ego設計圖</t>
    <phoneticPr fontId="1" type="noConversion"/>
  </si>
  <si>
    <t>澳洲</t>
    <phoneticPr fontId="1" type="noConversion"/>
  </si>
  <si>
    <t>elekiban、ピップエレキバン</t>
    <phoneticPr fontId="1" type="noConversion"/>
  </si>
  <si>
    <t>NTN、 NTN（墨色）</t>
    <phoneticPr fontId="1" type="noConversion"/>
  </si>
  <si>
    <t>DOLE、DOLE &amp; SUN Design</t>
    <phoneticPr fontId="1" type="noConversion"/>
  </si>
  <si>
    <t>TOMMY HILFIGER &amp; Logo Design（彩色）、 FLAG Device</t>
    <phoneticPr fontId="2" type="noConversion"/>
  </si>
  <si>
    <t>GIVENCHY</t>
    <phoneticPr fontId="1" type="noConversion"/>
  </si>
  <si>
    <t>BURBERRY</t>
    <phoneticPr fontId="1" type="noConversion"/>
  </si>
  <si>
    <t>法商魯夫斯柴特菲律賓男爵夫人葡萄農業土地集團</t>
    <phoneticPr fontId="1" type="noConversion"/>
  </si>
  <si>
    <t>J'ADORE</t>
    <phoneticPr fontId="1" type="noConversion"/>
  </si>
  <si>
    <t>德商碧然德有限公司</t>
    <phoneticPr fontId="1" type="noConversion"/>
  </si>
  <si>
    <t>PUMA</t>
    <phoneticPr fontId="1" type="noConversion"/>
  </si>
  <si>
    <t>中國大陸</t>
    <phoneticPr fontId="1" type="noConversion"/>
  </si>
  <si>
    <t>所有人數</t>
    <phoneticPr fontId="2" type="noConversion"/>
  </si>
  <si>
    <t>中國大陸</t>
    <phoneticPr fontId="1" type="noConversion"/>
  </si>
  <si>
    <t>中國大陸</t>
    <phoneticPr fontId="1" type="noConversion"/>
  </si>
  <si>
    <t>2023年07月-2024年06月</t>
    <phoneticPr fontId="1" type="noConversion"/>
  </si>
  <si>
    <t>愛爾蘭商納微半導體有限公司</t>
    <phoneticPr fontId="1" type="noConversion"/>
  </si>
  <si>
    <t>英商旋轉行家玩具英國有限公司</t>
    <phoneticPr fontId="47" type="noConversion"/>
  </si>
  <si>
    <t>RUBIK'S、RUBIK'S CUBE</t>
    <phoneticPr fontId="1" type="noConversion"/>
  </si>
  <si>
    <t>瑞士商香奈兒股份有限公司</t>
    <phoneticPr fontId="47" type="noConversion"/>
  </si>
  <si>
    <t>長僑投資開發股份有限公司</t>
    <phoneticPr fontId="47" type="noConversion"/>
  </si>
  <si>
    <t>Breeze</t>
  </si>
  <si>
    <r>
      <t>Navitas</t>
    </r>
    <r>
      <rPr>
        <sz val="12"/>
        <color theme="1"/>
        <rFont val="新細明體"/>
        <family val="1"/>
        <charset val="136"/>
      </rPr>
      <t>、</t>
    </r>
    <r>
      <rPr>
        <sz val="12"/>
        <color theme="1"/>
        <rFont val="新細明體"/>
        <family val="2"/>
        <charset val="136"/>
        <scheme val="minor"/>
      </rPr>
      <t>N LOGO</t>
    </r>
    <phoneticPr fontId="1" type="noConversion"/>
  </si>
  <si>
    <t>統一生活事業股份有限公司</t>
    <phoneticPr fontId="47" type="noConversion"/>
  </si>
  <si>
    <t>統一企業股份有限公司</t>
    <phoneticPr fontId="47" type="noConversion"/>
  </si>
  <si>
    <t>英商捷豹路虎有限公司</t>
  </si>
  <si>
    <t>棨泰健康科技股份有限公司</t>
    <phoneticPr fontId="47" type="noConversion"/>
  </si>
  <si>
    <t>法商老佛爺百貨股份有限公司</t>
    <phoneticPr fontId="47" type="noConversion"/>
  </si>
  <si>
    <t>GALERIES LAFAYETTE</t>
  </si>
  <si>
    <t>台灣歐德傢俱股份有限公司</t>
  </si>
  <si>
    <t>太平洋自行車股份有限公司</t>
    <phoneticPr fontId="47" type="noConversion"/>
  </si>
  <si>
    <t>BIRDY</t>
  </si>
  <si>
    <t>美商蘋果公司</t>
    <phoneticPr fontId="47" type="noConversion"/>
  </si>
  <si>
    <t>美商波克諾伯聯合公司</t>
    <phoneticPr fontId="47" type="noConversion"/>
  </si>
  <si>
    <t>法商路易威登馬爾悌耶公司</t>
    <phoneticPr fontId="47" type="noConversion"/>
  </si>
  <si>
    <t>美商波露羅蘭公司有限合夥</t>
    <phoneticPr fontId="47" type="noConversion"/>
  </si>
  <si>
    <t>POLO PLAYER SYMBOL/DESIGN</t>
    <phoneticPr fontId="1" type="noConversion"/>
  </si>
  <si>
    <t>德商歐斯朗股份有限公司</t>
    <phoneticPr fontId="47" type="noConversion"/>
  </si>
  <si>
    <t>OSRAM</t>
    <phoneticPr fontId="1" type="noConversion"/>
  </si>
  <si>
    <t>PHOENIX SUNS and Design</t>
    <phoneticPr fontId="1" type="noConversion"/>
  </si>
  <si>
    <t>英商滙豐集團管理服務有限公司</t>
    <phoneticPr fontId="47" type="noConversion"/>
  </si>
  <si>
    <t>HSBC</t>
    <phoneticPr fontId="1" type="noConversion"/>
  </si>
  <si>
    <t>K圖形</t>
  </si>
  <si>
    <t>遊戲橘子數位科技股份有限公司</t>
    <phoneticPr fontId="47" type="noConversion"/>
  </si>
  <si>
    <t>gamania</t>
    <phoneticPr fontId="1" type="noConversion"/>
  </si>
  <si>
    <t>美商第四章股份有限公司</t>
    <phoneticPr fontId="47" type="noConversion"/>
  </si>
  <si>
    <t>美商金百利克拉克國際公司</t>
    <phoneticPr fontId="47" type="noConversion"/>
  </si>
  <si>
    <t>HUGGIES、HUGGIES及圖、HUGGIES設計字</t>
    <phoneticPr fontId="1" type="noConversion"/>
  </si>
  <si>
    <t>德商拜爾斯道夫股份有限公司</t>
    <phoneticPr fontId="47" type="noConversion"/>
  </si>
  <si>
    <t>NIVEA</t>
    <phoneticPr fontId="1" type="noConversion"/>
  </si>
  <si>
    <t>台北愛樂室內及管弦樂團　賴文福</t>
    <phoneticPr fontId="47" type="noConversion"/>
  </si>
  <si>
    <t>開曼群島商騰訊控股有限公司</t>
  </si>
  <si>
    <t>QQ</t>
    <phoneticPr fontId="1" type="noConversion"/>
  </si>
  <si>
    <t>三洋藥品工業股份有限公司</t>
    <phoneticPr fontId="47" type="noConversion"/>
  </si>
  <si>
    <t>王品餐飲股份有限公司</t>
    <phoneticPr fontId="47" type="noConversion"/>
  </si>
  <si>
    <t>王品 WANG' STEAK、王品、王品台塑牛排及圖</t>
    <phoneticPr fontId="1" type="noConversion"/>
  </si>
  <si>
    <t>九陽、九阳、Joyoung九陽、Joyoung九阳</t>
    <phoneticPr fontId="1" type="noConversion"/>
  </si>
  <si>
    <t>憶聲電子股份有限公司</t>
    <phoneticPr fontId="47" type="noConversion"/>
  </si>
  <si>
    <t>法商奈特夫實驗室簡易股份有限公司</t>
    <phoneticPr fontId="47" type="noConversion"/>
  </si>
  <si>
    <t>PHYTO PARIS+DESIGN in colour、PHYTO BOTANICAL POWER</t>
    <phoneticPr fontId="1" type="noConversion"/>
  </si>
  <si>
    <t>BOSS HUGO BOSS</t>
    <phoneticPr fontId="1" type="noConversion"/>
  </si>
  <si>
    <t>美商美國棒球聯盟股份有限公司</t>
    <phoneticPr fontId="47" type="noConversion"/>
  </si>
  <si>
    <t>Cubs Cap Designation</t>
    <phoneticPr fontId="1" type="noConversion"/>
  </si>
  <si>
    <t>丹麥商樂高法律股份有限公司</t>
    <phoneticPr fontId="47" type="noConversion"/>
  </si>
  <si>
    <t>LEGO、樂高</t>
    <phoneticPr fontId="1" type="noConversion"/>
  </si>
  <si>
    <t>美商史比塞自行車組件公司</t>
    <phoneticPr fontId="47" type="noConversion"/>
  </si>
  <si>
    <t>"S" Logo</t>
    <phoneticPr fontId="1" type="noConversion"/>
  </si>
  <si>
    <t>美商伊貝公司</t>
    <phoneticPr fontId="47" type="noConversion"/>
  </si>
  <si>
    <t>ebay</t>
  </si>
  <si>
    <t>TIFFANY、TIFFANY &amp; Co.</t>
    <phoneticPr fontId="1" type="noConversion"/>
  </si>
  <si>
    <t>瑞士商卡地亞國際有限公司</t>
    <phoneticPr fontId="47" type="noConversion"/>
  </si>
  <si>
    <t>卡地亞</t>
    <phoneticPr fontId="1" type="noConversion"/>
  </si>
  <si>
    <t>DISCOVERY Defender</t>
    <phoneticPr fontId="1" type="noConversion"/>
  </si>
  <si>
    <t>荷蘭商阿迪達斯國際行銷公司</t>
    <phoneticPr fontId="47" type="noConversion"/>
  </si>
  <si>
    <t>美商萬保華集團公司</t>
    <phoneticPr fontId="47" type="noConversion"/>
  </si>
  <si>
    <t>MANPOWER</t>
    <phoneticPr fontId="1" type="noConversion"/>
  </si>
  <si>
    <t>新萬仁化學製藥股份有限公司</t>
    <phoneticPr fontId="47" type="noConversion"/>
  </si>
  <si>
    <t>綠油精</t>
    <phoneticPr fontId="1" type="noConversion"/>
  </si>
  <si>
    <t>美商ＨＤ美國有限責任公司</t>
    <phoneticPr fontId="47" type="noConversion"/>
  </si>
  <si>
    <t>哈雷</t>
    <phoneticPr fontId="1" type="noConversion"/>
  </si>
  <si>
    <t>法商珍巴杜公司</t>
    <phoneticPr fontId="1" type="noConversion"/>
  </si>
  <si>
    <t>JOY、JOY DIOR</t>
    <phoneticPr fontId="1" type="noConversion"/>
  </si>
  <si>
    <t>美商環球影城有限責任公司</t>
    <phoneticPr fontId="47" type="noConversion"/>
  </si>
  <si>
    <t>小黃人、小黃人及圖</t>
    <phoneticPr fontId="1" type="noConversion"/>
  </si>
  <si>
    <t>美商全視線光學公司</t>
  </si>
  <si>
    <t>全視線</t>
    <phoneticPr fontId="1" type="noConversion"/>
  </si>
  <si>
    <t>馬祖酒廠實業股份有限公司</t>
  </si>
  <si>
    <t>馬祖高粱酒</t>
    <phoneticPr fontId="1" type="noConversion"/>
  </si>
  <si>
    <t>日商索尼集團公司</t>
  </si>
  <si>
    <t>SONY</t>
    <phoneticPr fontId="1" type="noConversion"/>
  </si>
  <si>
    <t>澎澎</t>
    <phoneticPr fontId="1" type="noConversion"/>
  </si>
  <si>
    <t>耐斯企業股份有限公司</t>
  </si>
  <si>
    <t>萬家香醬園股份有限公司</t>
  </si>
  <si>
    <t>萬家香</t>
    <phoneticPr fontId="1" type="noConversion"/>
  </si>
  <si>
    <t>美商７　１１國際有限責任公司</t>
    <phoneticPr fontId="47" type="noConversion"/>
  </si>
  <si>
    <t>BIG BITE</t>
    <phoneticPr fontId="1" type="noConversion"/>
  </si>
  <si>
    <t>開曼群島商迪客濤克有限公司</t>
    <phoneticPr fontId="47" type="noConversion"/>
  </si>
  <si>
    <t>美商國際獅子會</t>
    <phoneticPr fontId="47" type="noConversion"/>
  </si>
  <si>
    <t>LIONS INTERNATIONAL EMBLEM（國際獅子標章）、LIONS INTERNATIONAL EMBLEM、國際獅子 LIONS INTERNATIONS EMBLEM</t>
    <phoneticPr fontId="1" type="noConversion"/>
  </si>
  <si>
    <t>美商美國聯合包裹服務公司</t>
    <phoneticPr fontId="47" type="noConversion"/>
  </si>
  <si>
    <t>UPS、UPS &amp; Stylized Shield Device、UPS STORE、UPS FREIGHT SERVICES、UPS 聯合收取點、UPS 優寄點、UPS.COM、UPS READY</t>
    <phoneticPr fontId="1" type="noConversion"/>
  </si>
  <si>
    <t>英商皮爾森教育公司</t>
    <phoneticPr fontId="47" type="noConversion"/>
  </si>
  <si>
    <t>LONGMAN、朗文</t>
    <phoneticPr fontId="1" type="noConversion"/>
  </si>
  <si>
    <t>美商夢工廠動畫有限責任公司</t>
    <phoneticPr fontId="47" type="noConversion"/>
  </si>
  <si>
    <t>O'right設計圖、歐萊德O'RIGHT及圖、歐萊德</t>
    <phoneticPr fontId="1" type="noConversion"/>
  </si>
  <si>
    <t>泰山企業股份有限公司</t>
  </si>
  <si>
    <t>DADA SUPREME &amp; Design</t>
    <phoneticPr fontId="1" type="noConversion"/>
  </si>
  <si>
    <t>綠的GREEN、綠的GREEN及圖</t>
    <phoneticPr fontId="1" type="noConversion"/>
  </si>
  <si>
    <t>古道</t>
    <phoneticPr fontId="1" type="noConversion"/>
  </si>
  <si>
    <t>中華電信股份有限公司</t>
    <phoneticPr fontId="47" type="noConversion"/>
  </si>
  <si>
    <t>HiNet及圖</t>
    <phoneticPr fontId="1" type="noConversion"/>
  </si>
  <si>
    <t>美商奇異電器公司</t>
    <phoneticPr fontId="47" type="noConversion"/>
  </si>
  <si>
    <t>GE、GE MONOGRAM</t>
    <phoneticPr fontId="1" type="noConversion"/>
  </si>
  <si>
    <t>COSMED、康是美 COSMED、康是美 COSMED及圖</t>
    <phoneticPr fontId="1" type="noConversion"/>
  </si>
  <si>
    <t>建準電機工業股份有限公司</t>
    <phoneticPr fontId="47" type="noConversion"/>
  </si>
  <si>
    <t>SUNON</t>
  </si>
  <si>
    <t>美商國家錄音藝術科學學院公司</t>
    <phoneticPr fontId="47" type="noConversion"/>
  </si>
  <si>
    <t>GRAMMY、葛萊美</t>
    <phoneticPr fontId="1" type="noConversion"/>
  </si>
  <si>
    <t>英商弗佩里（控股）有限公司</t>
    <phoneticPr fontId="47" type="noConversion"/>
  </si>
  <si>
    <t>30-leaf Laurel Wreath Device</t>
    <phoneticPr fontId="1" type="noConversion"/>
  </si>
  <si>
    <t>中國鋼鐵股份有限公司</t>
    <phoneticPr fontId="47" type="noConversion"/>
  </si>
  <si>
    <t>BENTLEY、賓利、B &amp;Wings Device、「B」標誌</t>
    <phoneticPr fontId="1" type="noConversion"/>
  </si>
  <si>
    <t>韓商．ＬＧ股份有限公司</t>
    <phoneticPr fontId="47" type="noConversion"/>
  </si>
  <si>
    <t>LG</t>
    <phoneticPr fontId="1" type="noConversion"/>
  </si>
  <si>
    <t>台北金融大樓股份有限公司</t>
    <phoneticPr fontId="47" type="noConversion"/>
  </si>
  <si>
    <t>TAIPEI 101、台北101</t>
    <phoneticPr fontId="1" type="noConversion"/>
  </si>
  <si>
    <t>義大利商費列羅公司</t>
    <phoneticPr fontId="47" type="noConversion"/>
  </si>
  <si>
    <t>金莎</t>
    <phoneticPr fontId="1" type="noConversion"/>
  </si>
  <si>
    <t>音符圖形、Tik Tok</t>
    <phoneticPr fontId="1" type="noConversion"/>
  </si>
  <si>
    <t>國立臺灣大學</t>
    <phoneticPr fontId="47" type="noConversion"/>
  </si>
  <si>
    <t>台大 EMBA、臺灣大學、臺大、台大、台大 TAIDA、台大醫院</t>
    <phoneticPr fontId="1" type="noConversion"/>
  </si>
  <si>
    <t>法拉利</t>
  </si>
  <si>
    <t>春水堂</t>
  </si>
  <si>
    <t>美商谷歌有限責任公司</t>
    <phoneticPr fontId="47" type="noConversion"/>
  </si>
  <si>
    <t>NEW MAPS LOGO</t>
  </si>
  <si>
    <t>台鹽實業股份有限公司</t>
    <phoneticPr fontId="47" type="noConversion"/>
  </si>
  <si>
    <t>TAIYEN</t>
  </si>
  <si>
    <t>美商二十世紀福斯影片公司</t>
    <phoneticPr fontId="47" type="noConversion"/>
  </si>
  <si>
    <t>Avatar</t>
  </si>
  <si>
    <t>開曼群島商檸檬公司</t>
    <phoneticPr fontId="47" type="noConversion"/>
  </si>
  <si>
    <t>字節跳動（簡體字）、字節跳動</t>
    <phoneticPr fontId="1" type="noConversion"/>
  </si>
  <si>
    <t>義大利商林寶堅尼汽車公司</t>
    <phoneticPr fontId="47" type="noConversion"/>
  </si>
  <si>
    <t>藍寶堅尼、Lamborghini</t>
    <phoneticPr fontId="1" type="noConversion"/>
  </si>
  <si>
    <t>英商希爾頓全球管理有限公司</t>
    <phoneticPr fontId="47" type="noConversion"/>
  </si>
  <si>
    <t>美商微軟公司</t>
    <phoneticPr fontId="47" type="noConversion"/>
  </si>
  <si>
    <t>EXCEL</t>
  </si>
  <si>
    <t>法商Ｍ＆Ｌ實驗室股份有限公司</t>
    <phoneticPr fontId="47" type="noConversion"/>
  </si>
  <si>
    <t>荷蘭商一級方程式授權有限公司</t>
    <phoneticPr fontId="47" type="noConversion"/>
  </si>
  <si>
    <t>F1</t>
  </si>
  <si>
    <t>HILTON、希爾頓、Stylised "H" Logo、HILTON 希爾頓、希爾頓（簡體字）、HILTON（墨色）</t>
    <phoneticPr fontId="1" type="noConversion"/>
  </si>
  <si>
    <t>德商梅賽德斯賓士集團股份有限公司</t>
    <phoneticPr fontId="47" type="noConversion"/>
  </si>
  <si>
    <t>賓士、中華賓士</t>
    <phoneticPr fontId="1" type="noConversion"/>
  </si>
  <si>
    <t>美商哈佛大學校長及評議會</t>
    <phoneticPr fontId="47" type="noConversion"/>
  </si>
  <si>
    <t>日商迪桑特股份有限公司</t>
    <phoneticPr fontId="47" type="noConversion"/>
  </si>
  <si>
    <t>挺胸狀之雞設計圖</t>
  </si>
  <si>
    <t>法商西亞大藥廠</t>
    <phoneticPr fontId="47" type="noConversion"/>
  </si>
  <si>
    <t>halfeye logo</t>
  </si>
  <si>
    <t>歌林、歌林KOLIN、歌林Kolin kolin</t>
    <phoneticPr fontId="1" type="noConversion"/>
  </si>
  <si>
    <t>馬辣、馬辣頂級麻辣鴛鴦火鍋 MalaHotPot 及圖、馬辣設計字</t>
    <phoneticPr fontId="1" type="noConversion"/>
  </si>
  <si>
    <t>ISOFA、iSofa及圖、FUJI、iSofa愛沙發及圖</t>
    <phoneticPr fontId="1" type="noConversion"/>
  </si>
  <si>
    <t>德商卡爾蔡司醫技股份有限公司</t>
    <phoneticPr fontId="47" type="noConversion"/>
  </si>
  <si>
    <t>SMILE全飛秒</t>
    <phoneticPr fontId="1" type="noConversion"/>
  </si>
  <si>
    <t>日商精工集團股份有限公司</t>
    <phoneticPr fontId="47" type="noConversion"/>
  </si>
  <si>
    <t>Amazon</t>
  </si>
  <si>
    <t>美商麥克隆科技公司</t>
    <phoneticPr fontId="47" type="noConversion"/>
  </si>
  <si>
    <t>MICRON</t>
  </si>
  <si>
    <t>中華民國紅十字會</t>
    <phoneticPr fontId="47" type="noConversion"/>
  </si>
  <si>
    <t>ICRC、IFRC、「白底紅十字」標誌、ICRC會徽、IFRC會徽</t>
    <phoneticPr fontId="1" type="noConversion"/>
  </si>
  <si>
    <t>鴻海精密工業股份有限公司</t>
    <phoneticPr fontId="47" type="noConversion"/>
  </si>
  <si>
    <t>荷蘭商耐克創新有限合夥公司</t>
    <phoneticPr fontId="47" type="noConversion"/>
  </si>
  <si>
    <t>INVISALIGN、隱適美</t>
    <phoneticPr fontId="1" type="noConversion"/>
  </si>
  <si>
    <t>中鋼、中鋼集團及圖CSC GROUP、中國鋼鐵股份有限公司標章（墨色）</t>
    <phoneticPr fontId="1" type="noConversion"/>
  </si>
  <si>
    <t>TutorABC、TutorABC及圖、TutorABC、TutorABCjr</t>
    <phoneticPr fontId="1" type="noConversion"/>
  </si>
  <si>
    <t>晶英、麗晶</t>
    <phoneticPr fontId="1" type="noConversion"/>
  </si>
  <si>
    <t>多多、阿 Q、阿Q、阿Q桶麵大碗滿意、AB、統一AB</t>
    <phoneticPr fontId="1" type="noConversion"/>
  </si>
  <si>
    <t>法商埃爾梅斯國際公司</t>
    <phoneticPr fontId="47" type="noConversion"/>
  </si>
  <si>
    <t>法商歌雅聖譽股份有限公司</t>
    <phoneticPr fontId="47" type="noConversion"/>
  </si>
  <si>
    <t>design for coated cloth textile GOYARD (in colour)   GOYARD</t>
    <phoneticPr fontId="1" type="noConversion"/>
  </si>
  <si>
    <t>法商賽玲有限公司</t>
    <phoneticPr fontId="47" type="noConversion"/>
  </si>
  <si>
    <r>
      <t>CELINE</t>
    </r>
    <r>
      <rPr>
        <sz val="12"/>
        <color theme="1"/>
        <rFont val="新細明體"/>
        <family val="1"/>
        <charset val="136"/>
      </rPr>
      <t>、</t>
    </r>
    <r>
      <rPr>
        <sz val="12"/>
        <color theme="1"/>
        <rFont val="新細明體"/>
        <family val="2"/>
        <charset val="136"/>
        <scheme val="minor"/>
      </rPr>
      <t>BLASON design</t>
    </r>
    <phoneticPr fontId="1" type="noConversion"/>
  </si>
  <si>
    <t>義商固喜歡固喜公司</t>
    <phoneticPr fontId="47" type="noConversion"/>
  </si>
  <si>
    <t>瑞典商菲尼克斯戶外用品公司</t>
    <phoneticPr fontId="47" type="noConversion"/>
  </si>
  <si>
    <t>FJALL RAVEN &amp; Device、Kanke、FJALLRAVEN</t>
    <phoneticPr fontId="1" type="noConversion"/>
  </si>
  <si>
    <t>瑞典</t>
    <phoneticPr fontId="1" type="noConversion"/>
  </si>
  <si>
    <t>日商大同工業股份有限公司</t>
    <phoneticPr fontId="47" type="noConversion"/>
  </si>
  <si>
    <t>D.I.D (logo)</t>
    <phoneticPr fontId="1" type="noConversion"/>
  </si>
  <si>
    <t>艾比斯馬特國際股份有限公司</t>
    <phoneticPr fontId="47" type="noConversion"/>
  </si>
  <si>
    <r>
      <t>ABCMART</t>
    </r>
    <r>
      <rPr>
        <sz val="12"/>
        <color theme="1"/>
        <rFont val="新細明體"/>
        <family val="1"/>
        <charset val="136"/>
      </rPr>
      <t>、</t>
    </r>
    <r>
      <rPr>
        <sz val="12"/>
        <color theme="1"/>
        <rFont val="新細明體"/>
        <family val="2"/>
        <charset val="136"/>
        <scheme val="minor"/>
      </rPr>
      <t>ABC-MART</t>
    </r>
    <phoneticPr fontId="1" type="noConversion"/>
  </si>
  <si>
    <t>法商伊芙聖羅蘭香水公司</t>
    <phoneticPr fontId="47" type="noConversion"/>
  </si>
  <si>
    <t>美商HBI品牌服裝公司</t>
    <phoneticPr fontId="47" type="noConversion"/>
  </si>
  <si>
    <t>Champion Logo</t>
    <phoneticPr fontId="1" type="noConversion"/>
  </si>
  <si>
    <t>盧森堡商斐樂盧森堡有限公司</t>
    <phoneticPr fontId="47" type="noConversion"/>
  </si>
  <si>
    <t>日商森克斯股份有限公司</t>
    <phoneticPr fontId="47" type="noConversion"/>
  </si>
  <si>
    <t>Sumikkogurashi &amp; Device、Sumikkogurashi &amp; Device (2)</t>
    <phoneticPr fontId="1" type="noConversion"/>
  </si>
  <si>
    <t>J'ADORE、DIOR</t>
    <phoneticPr fontId="1" type="noConversion"/>
  </si>
  <si>
    <t>蠟筆小新CRAYON SHINCHAN及圖、蠟筆小新及圖、蠟筆小新及圖CRAYON SHIN CHAN クレヨンしんちゃん 、蠟筆小新、絨毛狗圖、SHIN CHANクレヨンしんちゃん及圖</t>
    <phoneticPr fontId="1" type="noConversion"/>
  </si>
  <si>
    <t>任天堂株式會社</t>
    <phoneticPr fontId="47" type="noConversion"/>
  </si>
  <si>
    <t>NICI Logo</t>
    <phoneticPr fontId="1" type="noConversion"/>
  </si>
  <si>
    <t>大陸商青島邁達斯禮品有限公司</t>
    <phoneticPr fontId="1" type="noConversion"/>
  </si>
  <si>
    <t>APPLE、蘋果、APPLE LOGO、APPLE、蘋果APPLE、APPLE PAY、SIRI、嘿Siri、APPLE WATCH、APPLE WALLET、APPLE 3D TOUCH、APPLE GIVEBACK、APPLE ONE、APPLE AIRTAG、AIRPODS PRO (STYLIZED)</t>
    <phoneticPr fontId="1" type="noConversion"/>
  </si>
  <si>
    <t>美商節拍電子有限公司</t>
    <phoneticPr fontId="47" type="noConversion"/>
  </si>
  <si>
    <t>B 設計圖</t>
    <phoneticPr fontId="1" type="noConversion"/>
  </si>
  <si>
    <t>韓商三星電子股份有限公司</t>
    <phoneticPr fontId="47" type="noConversion"/>
  </si>
  <si>
    <r>
      <t>Supreme設計圖</t>
    </r>
    <r>
      <rPr>
        <sz val="12"/>
        <color theme="1"/>
        <rFont val="新細明體"/>
        <family val="1"/>
        <charset val="136"/>
      </rPr>
      <t>、</t>
    </r>
    <r>
      <rPr>
        <sz val="9.6"/>
        <color theme="1"/>
        <rFont val="新細明體"/>
        <family val="1"/>
        <charset val="136"/>
      </rPr>
      <t>Supreme及圖</t>
    </r>
    <r>
      <rPr>
        <sz val="12"/>
        <color theme="1"/>
        <rFont val="新細明體"/>
        <family val="2"/>
        <charset val="136"/>
        <scheme val="minor"/>
      </rPr>
      <t>、Supreme</t>
    </r>
    <phoneticPr fontId="1" type="noConversion"/>
  </si>
  <si>
    <t>FILA (LOGO) （彩色）、FILA</t>
    <phoneticPr fontId="1" type="noConversion"/>
  </si>
  <si>
    <t>歐舒丹、L'OCCITANE、L'OCCITANE EN PROVENCE (word/design)</t>
    <phoneticPr fontId="1" type="noConversion"/>
  </si>
  <si>
    <t>乖乖股份有限公司</t>
    <phoneticPr fontId="47" type="noConversion"/>
  </si>
  <si>
    <t>蠟筆小新及圖CRAYON SHINCHAN、小叮噹及圖DORAEMONドラえもん、ドラえもん,DORAEMON小叮噹及圖、蠟筆小新及圖、蠟筆小新及圖CRAYON、哆拉A夢、
Doraemon 及圖</t>
    <phoneticPr fontId="1" type="noConversion"/>
  </si>
  <si>
    <t>佩佩豬圖樣、Device</t>
    <phoneticPr fontId="1" type="noConversion"/>
  </si>
  <si>
    <t>法商畢佛爾艾弗公司</t>
    <phoneticPr fontId="47" type="noConversion"/>
  </si>
  <si>
    <t>Agnes b.</t>
    <phoneticPr fontId="1" type="noConversion"/>
  </si>
  <si>
    <t>法商‧克麗絲汀迪奧高巧股份有限公司</t>
    <phoneticPr fontId="47" type="noConversion"/>
  </si>
  <si>
    <t>盧森堡商普瑞得有限公司</t>
    <phoneticPr fontId="47" type="noConversion"/>
  </si>
  <si>
    <t>PRADA MILANO (triangle - logo)</t>
    <phoneticPr fontId="1" type="noConversion"/>
  </si>
  <si>
    <t>德商保時捷股份有限公司</t>
    <phoneticPr fontId="47" type="noConversion"/>
  </si>
  <si>
    <t>Porsche、Cayenne、Macan、PORSCHE</t>
    <phoneticPr fontId="1" type="noConversion"/>
  </si>
  <si>
    <t>SAMSUNG(墨色)、SAMSUNG &amp; DEVICE、SAMSUNG</t>
    <phoneticPr fontId="1" type="noConversion"/>
  </si>
  <si>
    <t>中天電視股份有限公司</t>
    <phoneticPr fontId="47" type="noConversion"/>
  </si>
  <si>
    <t>中天、中天新聞、NEWS （ 圖）、ctiNEWS（圖）</t>
    <phoneticPr fontId="1" type="noConversion"/>
  </si>
  <si>
    <t>法商香奈兒股份有限公司</t>
    <phoneticPr fontId="47" type="noConversion"/>
  </si>
  <si>
    <t>CC MONOGRAM IN CIRCLE</t>
    <phoneticPr fontId="1" type="noConversion"/>
  </si>
  <si>
    <t>PUMA、JUMPING PUMA、PUMA with jumping puma device</t>
    <phoneticPr fontId="1" type="noConversion"/>
  </si>
  <si>
    <t>法商巴黎世家公司</t>
    <phoneticPr fontId="47" type="noConversion"/>
  </si>
  <si>
    <t>BALENCIAGA</t>
    <phoneticPr fontId="1" type="noConversion"/>
  </si>
  <si>
    <t>BURBERRY、BURBERRY BLACK LABEL、BURBERRY BRIT、BURBERRYS CHECK</t>
    <phoneticPr fontId="1" type="noConversion"/>
  </si>
  <si>
    <t>Birkin、HERMES、design H encercle simple、HERMES AND CARRIAGE DEVICE、HERMES愛馬仕</t>
    <phoneticPr fontId="1" type="noConversion"/>
  </si>
  <si>
    <t>無印良品</t>
    <phoneticPr fontId="47" type="noConversion"/>
  </si>
  <si>
    <t>圖形(熊大)、圖形(兔兔)、圖形(莎莉)、圖形(雷納德)</t>
    <phoneticPr fontId="1" type="noConversion"/>
  </si>
  <si>
    <t>法商尚卡塞格蘭股份有限公司</t>
    <phoneticPr fontId="47" type="noConversion"/>
  </si>
  <si>
    <t>LONGCHAMP</t>
    <phoneticPr fontId="1" type="noConversion"/>
  </si>
  <si>
    <t>design mark、TORY BURCH</t>
    <phoneticPr fontId="1" type="noConversion"/>
  </si>
  <si>
    <r>
      <t>HELLO KITTY、MY、MELODY、熊大、兔兔、喬登</t>
    </r>
    <r>
      <rPr>
        <sz val="12"/>
        <color theme="1"/>
        <rFont val="新細明體"/>
        <family val="1"/>
        <charset val="136"/>
      </rPr>
      <t>、</t>
    </r>
    <r>
      <rPr>
        <sz val="12"/>
        <color theme="1"/>
        <rFont val="新細明體"/>
        <family val="2"/>
        <charset val="136"/>
        <scheme val="minor"/>
      </rPr>
      <t>HELLO KITTY及圖、MY MELODY 圖形、babycinnamon (Device)、ポムポムプリン 圖／ POMPOMPURIN、KEROKEROKEROPPI &amp; Device、BAD BADTZ-MARU 及圖、Hello kitty 臉圖、Little Twin Stars 及圖、gudetama 及圖、
KUROMI &amp; Device、POCHACCO &amp; Device、BROWN &amp; FRIENDS LINE FRIENDS 及圖、HELLO KITTY 輪廓圖、cinnamoroll</t>
    </r>
    <phoneticPr fontId="1" type="noConversion"/>
  </si>
  <si>
    <t>GUCCI Word、GG (18) textile、GG (20) (WITHOUT SHADOWS)、GG (17)、RED GREEN STRIPE Device、GG HORSEBIT 02 (TRIDIMENTIONAL DEVICE)、BLASON design、HEAD OF TIGER logo、GUCCI &amp; BROCADE DEVICE、GUCCI（墨色）、GUCCI and shield device、GUCCI MEMOIRE D'UNE ODEUR</t>
    <phoneticPr fontId="1" type="noConversion"/>
  </si>
  <si>
    <t>adidas、adidas Version 3 (stylized word mark)、Trefoil Version 5 (device mark)、Trefoil device、adidas+trefoil device</t>
    <phoneticPr fontId="1" type="noConversion"/>
  </si>
  <si>
    <t>LV DEVICE、LV LOGO、 LOUIS VUITTON、LOUIS VUITTON and device (Damier Ebene)、LOUIS VUITTON and device (Damier Azur)、LOUIS VUITTON and device (Damier Graphite)、LOUIS VUITTON (word mark)、FLEUR dans un cercle (figurative)(annexed)、Monogram Canvas、FLEUR (figurative)(annexed) 、FLEUR dans un losange (fig.)、DECOR FLORAL (fig.)、 
V (device)、Monogram Canvas、LOUIS VUITTON 2054、Volez Voguez Voyagez avec des valises LOUIS VUITTON、LOUIS VUITTON (TRIANGLE)、LOUIS VUITTON (stylized)、LOUIS VUITTON（墨色）、LOUIS VUITTON MONTAIGNE</t>
    <phoneticPr fontId="1" type="noConversion"/>
  </si>
  <si>
    <t>Christian Dior、DIOR、DIOR（墨色）、Cane design + Christian Dior、DIOR and device</t>
    <phoneticPr fontId="1" type="noConversion"/>
  </si>
  <si>
    <t>YSL(MONOGRAM)(墨色)、YSL(block letters)、YSL(LABEL)、YSL</t>
    <phoneticPr fontId="1" type="noConversion"/>
  </si>
  <si>
    <t>英屬維京群島商富爾康有限公司</t>
    <phoneticPr fontId="47" type="noConversion"/>
  </si>
  <si>
    <t>小熊頭</t>
    <phoneticPr fontId="1" type="noConversion"/>
  </si>
  <si>
    <t>COCO CC Monogram、CC Monogram in Circle CHANEL N°5、Monogram )( bi-colored、CHANEL、CC MONOGRAM、2.55 CHANEL、SIGNATURE DE CHANEL、	
CHANEL &amp; CC (monogram)、CHANEL PRIVE、CHANEL香奈兒、CHANEL &amp; MOI Stylized、SOLEIL DE CHANEL</t>
    <phoneticPr fontId="1" type="noConversion"/>
  </si>
  <si>
    <t>日商樫尾計算機股份有限公司</t>
    <phoneticPr fontId="47" type="noConversion"/>
  </si>
  <si>
    <t>美商昂德亞摩公司</t>
    <phoneticPr fontId="47" type="noConversion"/>
  </si>
  <si>
    <t>UNDER ARMOUR (in block letters)</t>
    <phoneticPr fontId="1" type="noConversion"/>
  </si>
  <si>
    <t>美商迪士尼企業公司</t>
    <phoneticPr fontId="47" type="noConversion"/>
  </si>
  <si>
    <t>DISNEY Stylized、Mickey Mouse 3 Circle Device、TSUM TSUM</t>
    <phoneticPr fontId="1" type="noConversion"/>
  </si>
  <si>
    <t>美商諾菲斯服飾公司</t>
    <phoneticPr fontId="47" type="noConversion"/>
  </si>
  <si>
    <t>THE NORTH FACE、Half-dome Design</t>
    <phoneticPr fontId="1" type="noConversion"/>
  </si>
  <si>
    <t>NIKE、NIKE &amp; Swoosh Design、Basketball Player Design、WING Design（墨色）</t>
    <phoneticPr fontId="1" type="noConversion"/>
  </si>
  <si>
    <t>STARBUCKS、STARBUCKS COFFEE (Design)</t>
    <phoneticPr fontId="1" type="noConversion"/>
  </si>
  <si>
    <t>誠品股份有限公司</t>
    <phoneticPr fontId="47" type="noConversion"/>
  </si>
  <si>
    <t>誠品、誠品及圖eslite、誠品及圖Champion、誠品及圖CHERNGPIIN</t>
    <phoneticPr fontId="1" type="noConversion"/>
  </si>
  <si>
    <t>中衛防疫消毒包有限公司</t>
    <phoneticPr fontId="47" type="noConversion"/>
  </si>
  <si>
    <t>CSD中衛、中衛</t>
    <phoneticPr fontId="1" type="noConversion"/>
  </si>
  <si>
    <t>永勝藥品工業股份有限公司</t>
  </si>
  <si>
    <t>永勝及圖EVEREST</t>
  </si>
  <si>
    <t>老行家國際燕窩股份有限公司</t>
    <phoneticPr fontId="47" type="noConversion"/>
  </si>
  <si>
    <t>泰山、泰山TAISUN、泰山設計字</t>
    <phoneticPr fontId="1" type="noConversion"/>
  </si>
  <si>
    <t>乖乖KUAI KUAI及圖、帥哥圖、乖乖圖案（墨色）、乖乖Kuai Kuai、乖乖及圖、Kuai Kuai 及圖、乖乖及圖ＫＵＡＩ ＫＵＡＩ （墨色）、乖乖、乖乖SINCE 1968及圖、乖乖圖樣、女乖乖圖樣、卡通人物設計圖</t>
    <phoneticPr fontId="1" type="noConversion"/>
  </si>
  <si>
    <t>美商萬事達卡國際股份有限公司</t>
    <phoneticPr fontId="47" type="noConversion"/>
  </si>
  <si>
    <t>MasterCard、萬事達 (MASTERCARD IN CHINESE CHARACTERS)、萬事達卡</t>
    <phoneticPr fontId="1" type="noConversion"/>
  </si>
  <si>
    <t>廣州艾美網絡科技有限公司</t>
    <phoneticPr fontId="47" type="noConversion"/>
  </si>
  <si>
    <t>咪噠、咪噠(簡體字)minik SING &amp; REC及圖、咪哒miniK</t>
    <phoneticPr fontId="1" type="noConversion"/>
  </si>
  <si>
    <t>On</t>
  </si>
  <si>
    <t>總件數</t>
    <phoneticPr fontId="1" type="noConversion"/>
  </si>
  <si>
    <t>總所有人</t>
    <phoneticPr fontId="1" type="noConversion"/>
  </si>
  <si>
    <t>各國案件總數</t>
    <phoneticPr fontId="1" type="noConversion"/>
  </si>
  <si>
    <t>各國著名商標所有權人數</t>
    <phoneticPr fontId="1" type="noConversion"/>
  </si>
  <si>
    <t>韓國件數</t>
    <phoneticPr fontId="1" type="noConversion"/>
  </si>
  <si>
    <t>韓國所有人數</t>
    <phoneticPr fontId="1" type="noConversion"/>
  </si>
  <si>
    <t>日本件數</t>
    <phoneticPr fontId="1" type="noConversion"/>
  </si>
  <si>
    <t>日本所有人數</t>
    <phoneticPr fontId="1" type="noConversion"/>
  </si>
  <si>
    <t>中國件數</t>
    <phoneticPr fontId="1" type="noConversion"/>
  </si>
  <si>
    <t>中國所有人數</t>
    <phoneticPr fontId="1" type="noConversion"/>
  </si>
  <si>
    <t>總所有件數</t>
    <phoneticPr fontId="1" type="noConversion"/>
  </si>
  <si>
    <t>法國件數</t>
    <phoneticPr fontId="1" type="noConversion"/>
  </si>
  <si>
    <t>英國件數</t>
    <phoneticPr fontId="1" type="noConversion"/>
  </si>
  <si>
    <t>義大利件數</t>
    <phoneticPr fontId="1" type="noConversion"/>
  </si>
  <si>
    <t>英國所有權人數</t>
    <phoneticPr fontId="1" type="noConversion"/>
  </si>
  <si>
    <t>法國所有權人數</t>
    <phoneticPr fontId="1" type="noConversion"/>
  </si>
  <si>
    <t>義大利所有權人數</t>
    <phoneticPr fontId="1" type="noConversion"/>
  </si>
  <si>
    <t>瑞士件數</t>
    <phoneticPr fontId="1" type="noConversion"/>
  </si>
  <si>
    <t>瑞士所有權人數</t>
    <phoneticPr fontId="1" type="noConversion"/>
  </si>
  <si>
    <t>荷蘭件數</t>
    <phoneticPr fontId="1" type="noConversion"/>
  </si>
  <si>
    <t>荷蘭所有權人數</t>
    <phoneticPr fontId="1" type="noConversion"/>
  </si>
  <si>
    <t>德國件數</t>
    <phoneticPr fontId="1" type="noConversion"/>
  </si>
  <si>
    <t>德國所有權人數</t>
    <phoneticPr fontId="1" type="noConversion"/>
  </si>
  <si>
    <t>愛爾蘭件數</t>
    <phoneticPr fontId="1" type="noConversion"/>
  </si>
  <si>
    <t>瑞典件數</t>
    <phoneticPr fontId="1" type="noConversion"/>
  </si>
  <si>
    <t>瑞典所有權人數</t>
    <phoneticPr fontId="1" type="noConversion"/>
  </si>
  <si>
    <t>愛爾蘭所有權人數</t>
    <phoneticPr fontId="1" type="noConversion"/>
  </si>
  <si>
    <t>丹麥件數</t>
    <phoneticPr fontId="1" type="noConversion"/>
  </si>
  <si>
    <t>丹麥所有權人數</t>
    <phoneticPr fontId="1" type="noConversion"/>
  </si>
  <si>
    <t>台灣</t>
    <phoneticPr fontId="1" type="noConversion"/>
  </si>
  <si>
    <t>盧森堡件數</t>
    <phoneticPr fontId="1" type="noConversion"/>
  </si>
  <si>
    <t>盧森堡所有權人數</t>
    <phoneticPr fontId="1" type="noConversion"/>
  </si>
  <si>
    <t>2019-2024著名商標件數統計</t>
    <phoneticPr fontId="1" type="noConversion"/>
  </si>
  <si>
    <t>PoKeMoN/GO (color logo)、PIKACHU &amp; design、怪物球圖（一）、怪物球圖（二）、POKEMON、MARIO、寶可夢、Device/NINTENDO/SWITCH (logo)、KIRBY、NINTENDOSWITCH、Device(NINTENDO SWITCH)、皮卡丘、PIKACHU、	SUPER MARIO、POCKET MONSTERS</t>
    <phoneticPr fontId="1" type="noConversion"/>
  </si>
  <si>
    <t>英商一號娛樂英國有限公司</t>
  </si>
  <si>
    <t>英商艾須特貝克戴維斯有限公司</t>
    <phoneticPr fontId="47" type="noConversion"/>
  </si>
  <si>
    <t>2019-2024著名商標所有人人數統計</t>
    <phoneticPr fontId="1" type="noConversion"/>
  </si>
  <si>
    <t xml:space="preserve">台北愛樂室內及管弦樂團 Taipei Sinfonietta &amp; Philharmonic Orchestra及圖、台北愛樂管弦樂團及圖、TSPO </t>
    <phoneticPr fontId="1" type="noConversion"/>
  </si>
  <si>
    <t>大陸商上海旭寧投資有限公司</t>
  </si>
  <si>
    <t>大陸商九陽股份有限公司</t>
    <phoneticPr fontId="47" type="noConversion"/>
  </si>
  <si>
    <t>Order及圖、歐德、Order及圖、歐德 Order及圖</t>
    <phoneticPr fontId="1" type="noConversion"/>
  </si>
  <si>
    <t>馴龍高手、Shrek</t>
    <phoneticPr fontId="1" type="noConversion"/>
  </si>
  <si>
    <t>三洋、三洋及圖、三洋藥品工業股份有限公司標章圖</t>
    <phoneticPr fontId="1" type="noConversion"/>
  </si>
  <si>
    <t>英屬維京群島</t>
  </si>
  <si>
    <t>BENTLEY、賓利、B &amp;Wings Device</t>
  </si>
  <si>
    <t>達達全球股份有限公司</t>
  </si>
  <si>
    <t>日商精工愛普生公司</t>
    <phoneticPr fontId="47" type="noConversion"/>
  </si>
  <si>
    <t>英商賓利集團股份有限公司</t>
    <phoneticPr fontId="47" type="noConversion"/>
  </si>
  <si>
    <t>中國化學製藥股份有限公司</t>
    <phoneticPr fontId="47" type="noConversion"/>
  </si>
  <si>
    <t>與上海旭寧有同樣的4個，案件總數需減4</t>
    <phoneticPr fontId="1" type="noConversion"/>
  </si>
  <si>
    <t>與珍巴杜有共同商標一件，總數需減一</t>
    <phoneticPr fontId="1" type="noConversion"/>
  </si>
  <si>
    <t>與一號娛樂有共同商標4件，總數需減4</t>
    <phoneticPr fontId="1" type="noConversion"/>
  </si>
  <si>
    <t>EPSON</t>
    <phoneticPr fontId="1" type="noConversion"/>
  </si>
  <si>
    <t>美國件數</t>
    <phoneticPr fontId="1" type="noConversion"/>
  </si>
  <si>
    <t>美國所有權人數</t>
    <phoneticPr fontId="1" type="noConversion"/>
  </si>
  <si>
    <t>開曼群島件數</t>
    <phoneticPr fontId="1" type="noConversion"/>
  </si>
  <si>
    <t>開曼群島所有權人數</t>
    <phoneticPr fontId="1" type="noConversion"/>
  </si>
  <si>
    <t>英屬維京群島件數</t>
    <phoneticPr fontId="1" type="noConversion"/>
  </si>
  <si>
    <t>英屬維京群島所有權人數</t>
    <phoneticPr fontId="1" type="noConversion"/>
  </si>
  <si>
    <t>總所有權人數</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</si>
</sst>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53">
    <font>
      <sz val="12"/>
      <color theme="1"/>
      <name val="新細明體"/>
      <family val="2"/>
      <charset val="136"/>
      <scheme val="minor"/>
    </font>
    <font>
      <sz val="9"/>
      <name val="新細明體"/>
      <family val="2"/>
      <charset val="136"/>
      <scheme val="minor"/>
    </font>
    <font>
      <sz val="9"/>
      <name val="新細明體"/>
      <family val="1"/>
      <charset val="136"/>
    </font>
    <font>
      <sz val="12"/>
      <name val="新細明體"/>
      <family val="1"/>
      <charset val="136"/>
    </font>
    <font>
      <b/>
      <sz val="12"/>
      <color theme="1"/>
      <name val="新細明體"/>
      <family val="1"/>
      <charset val="136"/>
      <scheme val="minor"/>
    </font>
    <font>
      <b/>
      <sz val="12"/>
      <color rgb="FFFF0000"/>
      <name val="新細明體"/>
      <family val="1"/>
      <charset val="136"/>
      <scheme val="minor"/>
    </font>
    <font>
      <b/>
      <sz val="10"/>
      <color theme="1"/>
      <name val="新細明體"/>
      <family val="1"/>
      <charset val="136"/>
      <scheme val="minor"/>
    </font>
    <font>
      <b/>
      <sz val="8"/>
      <color theme="1"/>
      <name val="新細明體"/>
      <family val="1"/>
      <charset val="136"/>
      <scheme val="minor"/>
    </font>
    <font>
      <sz val="12"/>
      <color rgb="FF000000"/>
      <name val="新細明體"/>
      <family val="1"/>
      <charset val="136"/>
    </font>
    <font>
      <sz val="12"/>
      <color theme="1"/>
      <name val="新細明體"/>
      <family val="1"/>
      <charset val="136"/>
    </font>
    <font>
      <sz val="12"/>
      <color rgb="FF000000"/>
      <name val="新細明體"/>
      <family val="1"/>
      <charset val="136"/>
      <scheme val="minor"/>
    </font>
    <font>
      <u/>
      <sz val="12"/>
      <color theme="10"/>
      <name val="新細明體"/>
      <family val="2"/>
      <charset val="136"/>
      <scheme val="minor"/>
    </font>
    <font>
      <b/>
      <sz val="12"/>
      <color theme="8" tint="-0.249977111117893"/>
      <name val="新細明體"/>
      <family val="1"/>
      <charset val="136"/>
      <scheme val="minor"/>
    </font>
    <font>
      <b/>
      <sz val="12"/>
      <name val="新細明體"/>
      <family val="1"/>
      <charset val="136"/>
      <scheme val="minor"/>
    </font>
    <font>
      <sz val="12"/>
      <name val="新細明體"/>
      <family val="2"/>
      <charset val="136"/>
      <scheme val="minor"/>
    </font>
    <font>
      <sz val="12"/>
      <color theme="1"/>
      <name val="新細明體"/>
      <family val="1"/>
      <charset val="136"/>
      <scheme val="minor"/>
    </font>
    <font>
      <b/>
      <sz val="12"/>
      <color theme="8" tint="-0.249977111117893"/>
      <name val="新細明體"/>
      <family val="1"/>
      <charset val="136"/>
    </font>
    <font>
      <sz val="12"/>
      <name val="新細明體"/>
      <family val="1"/>
      <charset val="136"/>
      <scheme val="minor"/>
    </font>
    <font>
      <b/>
      <sz val="12"/>
      <color rgb="FFFF0000"/>
      <name val="新細明體"/>
      <family val="2"/>
      <charset val="136"/>
      <scheme val="minor"/>
    </font>
    <font>
      <sz val="9"/>
      <color rgb="FFFF0000"/>
      <name val="新細明體"/>
      <family val="2"/>
      <charset val="136"/>
      <scheme val="minor"/>
    </font>
    <font>
      <sz val="9"/>
      <color rgb="FFFF0000"/>
      <name val="新細明體"/>
      <family val="1"/>
      <charset val="136"/>
      <scheme val="minor"/>
    </font>
    <font>
      <b/>
      <sz val="10"/>
      <color rgb="FFFF0000"/>
      <name val="新細明體"/>
      <family val="1"/>
      <charset val="136"/>
      <scheme val="minor"/>
    </font>
    <font>
      <sz val="12"/>
      <color indexed="8"/>
      <name val="新細明體"/>
      <family val="1"/>
      <charset val="136"/>
    </font>
    <font>
      <sz val="12"/>
      <color indexed="10"/>
      <name val="新細明體"/>
      <family val="1"/>
      <charset val="136"/>
    </font>
    <font>
      <b/>
      <sz val="12"/>
      <color indexed="8"/>
      <name val="新細明體"/>
      <family val="1"/>
      <charset val="136"/>
    </font>
    <font>
      <sz val="12"/>
      <color indexed="60"/>
      <name val="新細明體"/>
      <family val="1"/>
      <charset val="136"/>
    </font>
    <font>
      <b/>
      <sz val="12"/>
      <color indexed="52"/>
      <name val="新細明體"/>
      <family val="1"/>
      <charset val="136"/>
    </font>
    <font>
      <sz val="12"/>
      <color indexed="9"/>
      <name val="新細明體"/>
      <family val="1"/>
      <charset val="136"/>
    </font>
    <font>
      <b/>
      <sz val="12"/>
      <color indexed="63"/>
      <name val="新細明體"/>
      <family val="1"/>
      <charset val="136"/>
    </font>
    <font>
      <i/>
      <sz val="12"/>
      <color indexed="23"/>
      <name val="新細明體"/>
      <family val="1"/>
      <charset val="136"/>
    </font>
    <font>
      <b/>
      <sz val="18"/>
      <color indexed="56"/>
      <name val="新細明體"/>
      <family val="1"/>
      <charset val="136"/>
    </font>
    <font>
      <b/>
      <sz val="15"/>
      <color indexed="56"/>
      <name val="新細明體"/>
      <family val="1"/>
      <charset val="136"/>
    </font>
    <font>
      <b/>
      <sz val="13"/>
      <color indexed="56"/>
      <name val="新細明體"/>
      <family val="1"/>
      <charset val="136"/>
    </font>
    <font>
      <b/>
      <sz val="11"/>
      <color indexed="56"/>
      <name val="新細明體"/>
      <family val="1"/>
      <charset val="136"/>
    </font>
    <font>
      <sz val="12"/>
      <color indexed="17"/>
      <name val="新細明體"/>
      <family val="1"/>
      <charset val="136"/>
    </font>
    <font>
      <sz val="12"/>
      <color indexed="52"/>
      <name val="新細明體"/>
      <family val="1"/>
      <charset val="136"/>
    </font>
    <font>
      <sz val="12"/>
      <color indexed="62"/>
      <name val="新細明體"/>
      <family val="1"/>
      <charset val="136"/>
    </font>
    <font>
      <b/>
      <sz val="12"/>
      <color indexed="9"/>
      <name val="新細明體"/>
      <family val="1"/>
      <charset val="136"/>
    </font>
    <font>
      <sz val="12"/>
      <color indexed="20"/>
      <name val="新細明體"/>
      <family val="1"/>
      <charset val="136"/>
    </font>
    <font>
      <sz val="12"/>
      <color rgb="FF333333"/>
      <name val="新細明體"/>
      <family val="1"/>
      <charset val="136"/>
    </font>
    <font>
      <b/>
      <sz val="12"/>
      <color theme="1"/>
      <name val="新細明體"/>
      <family val="1"/>
      <charset val="136"/>
    </font>
    <font>
      <sz val="12"/>
      <color indexed="8"/>
      <name val="新細明體"/>
      <family val="1"/>
      <charset val="136"/>
      <scheme val="minor"/>
    </font>
    <font>
      <sz val="12"/>
      <color indexed="63"/>
      <name val="新細明體"/>
      <family val="1"/>
      <charset val="136"/>
    </font>
    <font>
      <sz val="12"/>
      <color theme="1"/>
      <name val="新細明體"/>
      <family val="1"/>
      <charset val="136"/>
      <scheme val="major"/>
    </font>
    <font>
      <sz val="12"/>
      <color theme="8"/>
      <name val="新細明體"/>
      <family val="1"/>
      <charset val="136"/>
      <scheme val="minor"/>
    </font>
    <font>
      <u/>
      <sz val="12"/>
      <color theme="1"/>
      <name val="新細明體"/>
      <family val="2"/>
      <charset val="136"/>
      <scheme val="minor"/>
    </font>
    <font>
      <sz val="12"/>
      <color theme="1"/>
      <name val="Arial"/>
      <family val="2"/>
    </font>
    <font>
      <sz val="9"/>
      <name val="細明體"/>
      <family val="3"/>
      <charset val="136"/>
    </font>
    <font>
      <sz val="12"/>
      <color rgb="FF333333"/>
      <name val="新細明體"/>
      <family val="1"/>
      <charset val="136"/>
      <scheme val="minor"/>
    </font>
    <font>
      <sz val="9.6"/>
      <color theme="1"/>
      <name val="新細明體"/>
      <family val="1"/>
      <charset val="136"/>
    </font>
    <font>
      <sz val="12"/>
      <color rgb="FF363636"/>
      <name val="新細明體"/>
      <family val="1"/>
      <charset val="136"/>
      <scheme val="minor"/>
    </font>
    <font>
      <sz val="12"/>
      <color rgb="FF1D2228"/>
      <name val="新細明體"/>
      <family val="1"/>
      <charset val="136"/>
      <scheme val="minor"/>
    </font>
    <font>
      <sz val="12"/>
      <color theme="4"/>
      <name val="新細明體"/>
      <family val="2"/>
      <charset val="136"/>
      <scheme val="minor"/>
    </font>
  </fonts>
  <fills count="27">
    <fill>
      <patternFill patternType="none"/>
    </fill>
    <fill>
      <patternFill patternType="gray125"/>
    </fill>
    <fill>
      <patternFill patternType="solid">
        <fgColor theme="0"/>
        <bgColor indexed="64"/>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43"/>
        <bgColor indexed="64"/>
      </patternFill>
    </fill>
    <fill>
      <patternFill patternType="solid">
        <fgColor indexed="22"/>
        <bgColor indexed="64"/>
      </patternFill>
    </fill>
    <fill>
      <patternFill patternType="solid">
        <fgColor indexed="26"/>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55"/>
        <bgColor indexed="64"/>
      </patternFill>
    </fill>
    <fill>
      <patternFill patternType="solid">
        <fgColor theme="0" tint="-0.14999847407452621"/>
        <bgColor indexed="64"/>
      </patternFill>
    </fill>
    <fill>
      <patternFill patternType="solid">
        <fgColor theme="2" tint="-9.9978637043366805E-2"/>
        <bgColor indexed="64"/>
      </patternFill>
    </fill>
  </fills>
  <borders count="6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medium">
        <color indexed="64"/>
      </left>
      <right/>
      <top style="medium">
        <color indexed="64"/>
      </top>
      <bottom style="medium">
        <color indexed="64"/>
      </bottom>
      <diagonal/>
    </border>
    <border>
      <left style="thin">
        <color indexed="64"/>
      </left>
      <right style="thin">
        <color indexed="64"/>
      </right>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thin">
        <color indexed="64"/>
      </bottom>
      <diagonal/>
    </border>
    <border>
      <left style="thin">
        <color indexed="64"/>
      </left>
      <right/>
      <top style="medium">
        <color indexed="64"/>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style="thin">
        <color indexed="64"/>
      </left>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auto="1"/>
      </left>
      <right style="thin">
        <color auto="1"/>
      </right>
      <top style="thin">
        <color auto="1"/>
      </top>
      <bottom style="thin">
        <color auto="1"/>
      </bottom>
      <diagonal/>
    </border>
    <border>
      <left style="medium">
        <color indexed="64"/>
      </left>
      <right style="medium">
        <color indexed="64"/>
      </right>
      <top style="medium">
        <color indexed="64"/>
      </top>
      <bottom style="medium">
        <color indexed="64"/>
      </bottom>
      <diagonal/>
    </border>
    <border diagonalDown="1">
      <left/>
      <right/>
      <top style="medium">
        <color indexed="64"/>
      </top>
      <bottom style="medium">
        <color indexed="64"/>
      </bottom>
      <diagonal style="medium">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style="medium">
        <color indexed="64"/>
      </top>
      <bottom/>
      <diagonal/>
    </border>
    <border>
      <left style="thin">
        <color indexed="63"/>
      </left>
      <right style="thin">
        <color indexed="63"/>
      </right>
      <top style="thin">
        <color indexed="63"/>
      </top>
      <bottom style="thin">
        <color indexed="63"/>
      </bottom>
      <diagonal/>
    </border>
    <border>
      <left style="medium">
        <color indexed="64"/>
      </left>
      <right style="thin">
        <color indexed="64"/>
      </right>
      <top style="thin">
        <color indexed="64"/>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medium">
        <color indexed="64"/>
      </right>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diagonal/>
    </border>
    <border>
      <left/>
      <right style="thin">
        <color indexed="64"/>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medium">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style="medium">
        <color indexed="64"/>
      </right>
      <top style="thin">
        <color indexed="64"/>
      </top>
      <bottom/>
      <diagonal/>
    </border>
  </borders>
  <cellStyleXfs count="49">
    <xf numFmtId="0" fontId="0" fillId="0" borderId="0">
      <alignment vertical="center"/>
    </xf>
    <xf numFmtId="0" fontId="3" fillId="0" borderId="0">
      <alignment vertical="center"/>
    </xf>
    <xf numFmtId="0" fontId="3" fillId="0" borderId="0">
      <alignment vertical="center"/>
    </xf>
    <xf numFmtId="0" fontId="11" fillId="0" borderId="0" applyNumberFormat="0" applyFill="0" applyBorder="0" applyAlignment="0" applyProtection="0">
      <alignment vertical="center"/>
    </xf>
    <xf numFmtId="0" fontId="15" fillId="0" borderId="0">
      <alignment vertical="center"/>
    </xf>
    <xf numFmtId="0" fontId="22" fillId="0" borderId="0">
      <alignment vertical="center"/>
    </xf>
    <xf numFmtId="0" fontId="4" fillId="0" borderId="1" applyFont="0" applyAlignment="0">
      <alignment horizontal="center" vertical="center"/>
    </xf>
    <xf numFmtId="0" fontId="22" fillId="3" borderId="0" applyNumberFormat="0" applyBorder="0" applyAlignment="0" applyProtection="0">
      <alignment vertical="center"/>
    </xf>
    <xf numFmtId="0" fontId="22" fillId="4" borderId="0" applyNumberFormat="0" applyBorder="0" applyAlignment="0" applyProtection="0">
      <alignment vertical="center"/>
    </xf>
    <xf numFmtId="0" fontId="22" fillId="5" borderId="0" applyNumberFormat="0" applyBorder="0" applyAlignment="0" applyProtection="0">
      <alignment vertical="center"/>
    </xf>
    <xf numFmtId="0" fontId="22" fillId="6" borderId="0" applyNumberFormat="0" applyBorder="0" applyAlignment="0" applyProtection="0">
      <alignment vertical="center"/>
    </xf>
    <xf numFmtId="0" fontId="22" fillId="7" borderId="0" applyNumberFormat="0" applyBorder="0" applyAlignment="0" applyProtection="0">
      <alignment vertical="center"/>
    </xf>
    <xf numFmtId="0" fontId="22" fillId="8" borderId="0" applyNumberFormat="0" applyBorder="0" applyAlignment="0" applyProtection="0">
      <alignment vertical="center"/>
    </xf>
    <xf numFmtId="0" fontId="22" fillId="9" borderId="0" applyNumberFormat="0" applyBorder="0" applyAlignment="0" applyProtection="0">
      <alignment vertical="center"/>
    </xf>
    <xf numFmtId="0" fontId="22" fillId="10" borderId="0" applyNumberFormat="0" applyBorder="0" applyAlignment="0" applyProtection="0">
      <alignment vertical="center"/>
    </xf>
    <xf numFmtId="0" fontId="22" fillId="11" borderId="0" applyNumberFormat="0" applyBorder="0" applyAlignment="0" applyProtection="0">
      <alignment vertical="center"/>
    </xf>
    <xf numFmtId="0" fontId="22" fillId="6" borderId="0" applyNumberFormat="0" applyBorder="0" applyAlignment="0" applyProtection="0">
      <alignment vertical="center"/>
    </xf>
    <xf numFmtId="0" fontId="22" fillId="9" borderId="0" applyNumberFormat="0" applyBorder="0" applyAlignment="0" applyProtection="0">
      <alignment vertical="center"/>
    </xf>
    <xf numFmtId="0" fontId="22" fillId="12" borderId="0" applyNumberFormat="0" applyBorder="0" applyAlignment="0" applyProtection="0">
      <alignment vertical="center"/>
    </xf>
    <xf numFmtId="0" fontId="27" fillId="13"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7" fillId="16" borderId="0" applyNumberFormat="0" applyBorder="0" applyAlignment="0" applyProtection="0">
      <alignment vertical="center"/>
    </xf>
    <xf numFmtId="0" fontId="25" fillId="17" borderId="0" applyNumberFormat="0" applyBorder="0" applyAlignment="0" applyProtection="0">
      <alignment vertical="center"/>
    </xf>
    <xf numFmtId="0" fontId="24" fillId="0" borderId="18" applyNumberFormat="0" applyFill="0" applyAlignment="0" applyProtection="0">
      <alignment vertical="center"/>
    </xf>
    <xf numFmtId="0" fontId="34" fillId="5" borderId="0" applyNumberFormat="0" applyBorder="0" applyAlignment="0" applyProtection="0">
      <alignment vertical="center"/>
    </xf>
    <xf numFmtId="0" fontId="26" fillId="18" borderId="19" applyNumberFormat="0" applyAlignment="0" applyProtection="0">
      <alignment vertical="center"/>
    </xf>
    <xf numFmtId="0" fontId="35" fillId="0" borderId="20" applyNumberFormat="0" applyFill="0" applyAlignment="0" applyProtection="0">
      <alignment vertical="center"/>
    </xf>
    <xf numFmtId="0" fontId="3" fillId="19" borderId="21" applyNumberFormat="0" applyFont="0" applyAlignment="0" applyProtection="0">
      <alignment vertical="center"/>
    </xf>
    <xf numFmtId="0" fontId="29" fillId="0" borderId="0" applyNumberFormat="0" applyFill="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7" fillId="22"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7" fillId="23" borderId="0" applyNumberFormat="0" applyBorder="0" applyAlignment="0" applyProtection="0">
      <alignment vertical="center"/>
    </xf>
    <xf numFmtId="0" fontId="31" fillId="0" borderId="22" applyNumberFormat="0" applyFill="0" applyAlignment="0" applyProtection="0">
      <alignment vertical="center"/>
    </xf>
    <xf numFmtId="0" fontId="32" fillId="0" borderId="23" applyNumberFormat="0" applyFill="0" applyAlignment="0" applyProtection="0">
      <alignment vertical="center"/>
    </xf>
    <xf numFmtId="0" fontId="33" fillId="0" borderId="24" applyNumberFormat="0" applyFill="0" applyAlignment="0" applyProtection="0">
      <alignment vertical="center"/>
    </xf>
    <xf numFmtId="0" fontId="33"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6" fillId="8" borderId="19" applyNumberFormat="0" applyAlignment="0" applyProtection="0">
      <alignment vertical="center"/>
    </xf>
    <xf numFmtId="0" fontId="28" fillId="18" borderId="25" applyNumberFormat="0" applyAlignment="0" applyProtection="0">
      <alignment vertical="center"/>
    </xf>
    <xf numFmtId="0" fontId="37" fillId="24" borderId="26" applyNumberFormat="0" applyAlignment="0" applyProtection="0">
      <alignment vertical="center"/>
    </xf>
    <xf numFmtId="0" fontId="38" fillId="4" borderId="0" applyNumberFormat="0" applyBorder="0" applyAlignment="0" applyProtection="0">
      <alignment vertical="center"/>
    </xf>
    <xf numFmtId="0" fontId="23" fillId="0" borderId="0" applyNumberFormat="0" applyFill="0" applyBorder="0" applyAlignment="0" applyProtection="0">
      <alignment vertical="center"/>
    </xf>
    <xf numFmtId="0" fontId="46" fillId="0" borderId="0"/>
  </cellStyleXfs>
  <cellXfs count="320">
    <xf numFmtId="0" fontId="0" fillId="0" borderId="0" xfId="0">
      <alignment vertical="center"/>
    </xf>
    <xf numFmtId="0" fontId="0" fillId="0" borderId="0" xfId="0"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4" fillId="0" borderId="0" xfId="0" applyFont="1" applyAlignment="1">
      <alignment horizontal="center" vertical="center"/>
    </xf>
    <xf numFmtId="0" fontId="4" fillId="0" borderId="28" xfId="0" applyFont="1" applyBorder="1" applyAlignment="1">
      <alignment horizontal="center" vertical="center"/>
    </xf>
    <xf numFmtId="0" fontId="4" fillId="0" borderId="29" xfId="0" applyFont="1" applyBorder="1" applyAlignment="1">
      <alignment horizontal="center" vertical="center"/>
    </xf>
    <xf numFmtId="0" fontId="0" fillId="0" borderId="29" xfId="0" applyBorder="1" applyAlignment="1">
      <alignment horizontal="center" vertical="center"/>
    </xf>
    <xf numFmtId="0" fontId="4" fillId="0" borderId="30" xfId="0" applyFont="1" applyBorder="1" applyAlignment="1">
      <alignment horizontal="center" vertical="center"/>
    </xf>
    <xf numFmtId="0" fontId="7" fillId="0" borderId="0" xfId="0" applyFont="1" applyAlignment="1">
      <alignment horizontal="center" vertical="center" wrapText="1"/>
    </xf>
    <xf numFmtId="0" fontId="0" fillId="0" borderId="10" xfId="0" applyBorder="1" applyAlignment="1">
      <alignment horizontal="center" vertical="center"/>
    </xf>
    <xf numFmtId="0" fontId="0" fillId="0" borderId="0" xfId="0" applyAlignment="1">
      <alignment vertical="center" wrapText="1"/>
    </xf>
    <xf numFmtId="0" fontId="0" fillId="0" borderId="0" xfId="0" applyAlignment="1">
      <alignment horizontal="center" vertical="center" wrapText="1"/>
    </xf>
    <xf numFmtId="0" fontId="0" fillId="0" borderId="0" xfId="0" applyAlignment="1">
      <alignment horizontal="left" vertical="center" wrapText="1"/>
    </xf>
    <xf numFmtId="0" fontId="4" fillId="0" borderId="0" xfId="0" applyFont="1" applyAlignment="1">
      <alignment vertical="center" wrapText="1"/>
    </xf>
    <xf numFmtId="0" fontId="4" fillId="0" borderId="0" xfId="0" applyFont="1" applyAlignment="1">
      <alignment horizontal="center" vertical="center" wrapText="1"/>
    </xf>
    <xf numFmtId="0" fontId="12" fillId="0" borderId="0" xfId="0" applyFont="1" applyAlignment="1">
      <alignment horizontal="center" vertical="center" wrapText="1"/>
    </xf>
    <xf numFmtId="0" fontId="15" fillId="0" borderId="0" xfId="0" applyFont="1" applyAlignment="1">
      <alignment horizontal="center" vertical="center" wrapText="1"/>
    </xf>
    <xf numFmtId="0" fontId="4" fillId="0" borderId="0" xfId="0" applyFont="1" applyAlignment="1">
      <alignment horizontal="right" vertical="center" wrapText="1"/>
    </xf>
    <xf numFmtId="0" fontId="7" fillId="0" borderId="35" xfId="0" applyFont="1" applyBorder="1" applyAlignment="1">
      <alignment horizontal="center" vertical="center" wrapText="1"/>
    </xf>
    <xf numFmtId="0" fontId="4" fillId="0" borderId="36" xfId="0" applyFont="1" applyBorder="1" applyAlignment="1">
      <alignment horizontal="left" vertical="center" wrapText="1"/>
    </xf>
    <xf numFmtId="0" fontId="4" fillId="0" borderId="35" xfId="0" applyFont="1" applyBorder="1" applyAlignment="1">
      <alignment horizontal="center" vertical="center"/>
    </xf>
    <xf numFmtId="0" fontId="8" fillId="0" borderId="37" xfId="0" applyFont="1" applyBorder="1" applyAlignment="1" applyProtection="1">
      <alignment horizontal="left" vertical="center" wrapText="1"/>
      <protection locked="0"/>
    </xf>
    <xf numFmtId="0" fontId="16" fillId="0" borderId="37" xfId="0" applyFont="1" applyBorder="1" applyAlignment="1">
      <alignment horizontal="center" vertical="center" wrapText="1"/>
    </xf>
    <xf numFmtId="0" fontId="9" fillId="0" borderId="37" xfId="0" applyFont="1" applyBorder="1" applyAlignment="1">
      <alignment horizontal="center" vertical="center"/>
    </xf>
    <xf numFmtId="0" fontId="4" fillId="0" borderId="37" xfId="0" applyFont="1" applyBorder="1" applyAlignment="1">
      <alignment horizontal="center" vertical="center" wrapText="1"/>
    </xf>
    <xf numFmtId="0" fontId="12" fillId="0" borderId="37" xfId="0" applyFont="1" applyBorder="1" applyAlignment="1">
      <alignment horizontal="center" vertical="center" wrapText="1"/>
    </xf>
    <xf numFmtId="0" fontId="15" fillId="0" borderId="37" xfId="0" applyFont="1" applyBorder="1" applyAlignment="1">
      <alignment horizontal="center" vertical="center" wrapText="1"/>
    </xf>
    <xf numFmtId="0" fontId="15" fillId="25" borderId="37" xfId="0" applyFont="1" applyFill="1" applyBorder="1" applyAlignment="1">
      <alignment horizontal="center" vertical="center" wrapText="1"/>
    </xf>
    <xf numFmtId="0" fontId="12" fillId="25" borderId="37" xfId="0" applyFont="1" applyFill="1" applyBorder="1" applyAlignment="1">
      <alignment horizontal="center" vertical="center" wrapText="1"/>
    </xf>
    <xf numFmtId="0" fontId="15" fillId="0" borderId="37" xfId="0" applyFont="1" applyBorder="1" applyAlignment="1">
      <alignment horizontal="left" vertical="center" wrapText="1"/>
    </xf>
    <xf numFmtId="0" fontId="15" fillId="25" borderId="37" xfId="0" applyFont="1" applyFill="1" applyBorder="1" applyAlignment="1">
      <alignment horizontal="left" vertical="center" wrapText="1"/>
    </xf>
    <xf numFmtId="0" fontId="15" fillId="0" borderId="37" xfId="0" applyFont="1" applyBorder="1" applyAlignment="1">
      <alignment horizontal="center" vertical="center"/>
    </xf>
    <xf numFmtId="0" fontId="15" fillId="25" borderId="37" xfId="0" applyFont="1" applyFill="1" applyBorder="1" applyAlignment="1">
      <alignment horizontal="center" vertical="center"/>
    </xf>
    <xf numFmtId="0" fontId="10" fillId="0" borderId="37" xfId="0" applyFont="1" applyBorder="1" applyAlignment="1">
      <alignment horizontal="left" vertical="center" wrapText="1"/>
    </xf>
    <xf numFmtId="0" fontId="10" fillId="25" borderId="37" xfId="0" applyFont="1" applyFill="1" applyBorder="1" applyAlignment="1">
      <alignment horizontal="left" vertical="center" wrapText="1"/>
    </xf>
    <xf numFmtId="0" fontId="10" fillId="0" borderId="37" xfId="0" applyFont="1" applyBorder="1" applyAlignment="1">
      <alignment horizontal="left" vertical="top" wrapText="1"/>
    </xf>
    <xf numFmtId="0" fontId="10" fillId="0" borderId="37" xfId="0" applyFont="1" applyBorder="1" applyAlignment="1" applyProtection="1">
      <alignment horizontal="left" vertical="center" wrapText="1"/>
      <protection locked="0"/>
    </xf>
    <xf numFmtId="0" fontId="17" fillId="0" borderId="37" xfId="0" applyFont="1" applyBorder="1" applyAlignment="1">
      <alignment horizontal="left" vertical="center" wrapText="1"/>
    </xf>
    <xf numFmtId="0" fontId="10" fillId="0" borderId="37" xfId="0" applyFont="1" applyBorder="1" applyAlignment="1" applyProtection="1">
      <alignment horizontal="left" vertical="top" wrapText="1"/>
      <protection locked="0"/>
    </xf>
    <xf numFmtId="0" fontId="15" fillId="0" borderId="37" xfId="0" applyFont="1" applyBorder="1" applyAlignment="1">
      <alignment horizontal="left" vertical="top" wrapText="1"/>
    </xf>
    <xf numFmtId="0" fontId="17" fillId="0" borderId="37" xfId="0" applyFont="1" applyBorder="1" applyAlignment="1" applyProtection="1">
      <alignment horizontal="left" vertical="center" wrapText="1"/>
      <protection locked="0"/>
    </xf>
    <xf numFmtId="0" fontId="17" fillId="2" borderId="37" xfId="2" applyFont="1" applyFill="1" applyBorder="1" applyAlignment="1">
      <alignment horizontal="left" vertical="center" wrapText="1"/>
    </xf>
    <xf numFmtId="0" fontId="8" fillId="0" borderId="37" xfId="0" applyFont="1" applyBorder="1" applyAlignment="1">
      <alignment horizontal="left" vertical="center" wrapText="1"/>
    </xf>
    <xf numFmtId="0" fontId="3" fillId="0" borderId="37" xfId="0" applyFont="1" applyBorder="1" applyAlignment="1" applyProtection="1">
      <alignment horizontal="left" vertical="center" wrapText="1"/>
      <protection locked="0"/>
    </xf>
    <xf numFmtId="0" fontId="9" fillId="0" borderId="37" xfId="0" applyFont="1" applyBorder="1" applyAlignment="1">
      <alignment horizontal="left" vertical="center" wrapText="1"/>
    </xf>
    <xf numFmtId="0" fontId="16" fillId="25" borderId="37" xfId="0" applyFont="1" applyFill="1" applyBorder="1" applyAlignment="1">
      <alignment horizontal="center" vertical="center" wrapText="1"/>
    </xf>
    <xf numFmtId="0" fontId="8" fillId="25" borderId="37" xfId="0" applyFont="1" applyFill="1" applyBorder="1" applyAlignment="1">
      <alignment horizontal="left" vertical="center" wrapText="1"/>
    </xf>
    <xf numFmtId="0" fontId="9" fillId="25" borderId="37" xfId="0" applyFont="1" applyFill="1" applyBorder="1" applyAlignment="1">
      <alignment horizontal="left" vertical="center" wrapText="1"/>
    </xf>
    <xf numFmtId="0" fontId="9" fillId="25" borderId="37" xfId="0" applyFont="1" applyFill="1" applyBorder="1" applyAlignment="1">
      <alignment horizontal="center" vertical="center"/>
    </xf>
    <xf numFmtId="0" fontId="40" fillId="0" borderId="37" xfId="0" applyFont="1" applyBorder="1" applyAlignment="1">
      <alignment horizontal="center" vertical="center" wrapText="1"/>
    </xf>
    <xf numFmtId="0" fontId="8" fillId="0" borderId="37" xfId="1" applyFont="1" applyBorder="1" applyAlignment="1">
      <alignment horizontal="left" vertical="center" wrapText="1"/>
    </xf>
    <xf numFmtId="0" fontId="39" fillId="0" borderId="37" xfId="0" applyFont="1" applyBorder="1" applyAlignment="1">
      <alignment horizontal="left" vertical="center" wrapText="1"/>
    </xf>
    <xf numFmtId="0" fontId="3" fillId="0" borderId="37" xfId="0" applyFont="1" applyBorder="1" applyAlignment="1">
      <alignment horizontal="left" vertical="center" wrapText="1"/>
    </xf>
    <xf numFmtId="0" fontId="9" fillId="0" borderId="37" xfId="0" applyFont="1" applyBorder="1" applyAlignment="1" applyProtection="1">
      <alignment horizontal="left" vertical="center" wrapText="1"/>
      <protection locked="0"/>
    </xf>
    <xf numFmtId="0" fontId="8" fillId="0" borderId="37" xfId="2" applyFont="1" applyBorder="1" applyAlignment="1">
      <alignment horizontal="left" vertical="center" wrapText="1"/>
    </xf>
    <xf numFmtId="0" fontId="3" fillId="2" borderId="37" xfId="2" applyFill="1" applyBorder="1" applyAlignment="1">
      <alignment horizontal="left" vertical="center" wrapText="1"/>
    </xf>
    <xf numFmtId="0" fontId="3" fillId="0" borderId="37" xfId="1" applyBorder="1" applyAlignment="1">
      <alignment horizontal="left" vertical="center" wrapText="1"/>
    </xf>
    <xf numFmtId="0" fontId="10" fillId="0" borderId="37" xfId="2" applyFont="1" applyBorder="1" applyAlignment="1">
      <alignment horizontal="left" vertical="center" wrapText="1"/>
    </xf>
    <xf numFmtId="0" fontId="41" fillId="0" borderId="37" xfId="2" applyFont="1" applyBorder="1" applyAlignment="1">
      <alignment horizontal="left" vertical="center" wrapText="1"/>
    </xf>
    <xf numFmtId="0" fontId="4" fillId="0" borderId="38" xfId="0" applyFont="1" applyBorder="1" applyAlignment="1">
      <alignment horizontal="center" vertical="center" wrapText="1"/>
    </xf>
    <xf numFmtId="0" fontId="4" fillId="0" borderId="38" xfId="0" applyFont="1" applyBorder="1" applyAlignment="1">
      <alignment horizontal="center" vertical="center"/>
    </xf>
    <xf numFmtId="0" fontId="13" fillId="0" borderId="38" xfId="0" applyFont="1" applyBorder="1" applyAlignment="1">
      <alignment horizontal="center" vertical="center" wrapText="1"/>
    </xf>
    <xf numFmtId="0" fontId="12" fillId="0" borderId="38" xfId="0" applyFont="1" applyBorder="1" applyAlignment="1">
      <alignment horizontal="center" vertical="center" wrapText="1"/>
    </xf>
    <xf numFmtId="0" fontId="0" fillId="0" borderId="38" xfId="0" applyBorder="1">
      <alignment vertical="center"/>
    </xf>
    <xf numFmtId="0" fontId="0" fillId="0" borderId="38" xfId="0" applyBorder="1" applyAlignment="1">
      <alignment horizontal="center" vertical="center"/>
    </xf>
    <xf numFmtId="0" fontId="40" fillId="0" borderId="38" xfId="0" applyFont="1" applyBorder="1" applyAlignment="1">
      <alignment horizontal="center" vertical="center" wrapText="1"/>
    </xf>
    <xf numFmtId="0" fontId="8" fillId="0" borderId="38" xfId="0" applyFont="1" applyBorder="1" applyAlignment="1" applyProtection="1">
      <alignment horizontal="left" vertical="center" wrapText="1"/>
      <protection locked="0"/>
    </xf>
    <xf numFmtId="0" fontId="8" fillId="0" borderId="38" xfId="0" applyFont="1" applyBorder="1" applyAlignment="1">
      <alignment horizontal="left" vertical="center" wrapText="1"/>
    </xf>
    <xf numFmtId="0" fontId="9" fillId="0" borderId="38" xfId="0" applyFont="1" applyBorder="1" applyAlignment="1">
      <alignment horizontal="center" vertical="center" wrapText="1"/>
    </xf>
    <xf numFmtId="0" fontId="9" fillId="0" borderId="38" xfId="0" applyFont="1" applyBorder="1" applyAlignment="1">
      <alignment horizontal="left" vertical="center" wrapText="1"/>
    </xf>
    <xf numFmtId="0" fontId="3" fillId="0" borderId="38" xfId="0" applyFont="1" applyBorder="1" applyAlignment="1">
      <alignment horizontal="left" vertical="center" wrapText="1"/>
    </xf>
    <xf numFmtId="0" fontId="3" fillId="0" borderId="38" xfId="0" applyFont="1" applyBorder="1" applyAlignment="1" applyProtection="1">
      <alignment horizontal="left" vertical="center" wrapText="1"/>
      <protection locked="0"/>
    </xf>
    <xf numFmtId="0" fontId="3" fillId="2" borderId="38" xfId="2" applyFill="1" applyBorder="1" applyAlignment="1">
      <alignment horizontal="left" vertical="center" wrapText="1"/>
    </xf>
    <xf numFmtId="0" fontId="0" fillId="0" borderId="38" xfId="0" applyBorder="1" applyAlignment="1">
      <alignment horizontal="center" vertical="center" wrapText="1"/>
    </xf>
    <xf numFmtId="0" fontId="0" fillId="0" borderId="38" xfId="0" applyBorder="1" applyAlignment="1">
      <alignment horizontal="left" vertical="center" wrapText="1"/>
    </xf>
    <xf numFmtId="0" fontId="4" fillId="0" borderId="38" xfId="0" applyFont="1" applyBorder="1" applyAlignment="1">
      <alignment vertical="center" wrapText="1"/>
    </xf>
    <xf numFmtId="0" fontId="0" fillId="0" borderId="4" xfId="0" applyBorder="1" applyAlignment="1">
      <alignment horizontal="center" vertical="center" wrapText="1"/>
    </xf>
    <xf numFmtId="0" fontId="7" fillId="0" borderId="6" xfId="0" applyFont="1" applyBorder="1" applyAlignment="1">
      <alignment horizontal="center" vertical="center" wrapText="1"/>
    </xf>
    <xf numFmtId="0" fontId="4" fillId="0" borderId="6" xfId="0" applyFont="1" applyBorder="1" applyAlignment="1">
      <alignment horizontal="center" vertical="center"/>
    </xf>
    <xf numFmtId="0" fontId="11" fillId="0" borderId="7" xfId="3" applyBorder="1" applyAlignment="1">
      <alignment horizontal="center" vertical="center"/>
    </xf>
    <xf numFmtId="0" fontId="11" fillId="0" borderId="10" xfId="3" applyBorder="1" applyAlignment="1">
      <alignment horizontal="center" vertical="center"/>
    </xf>
    <xf numFmtId="0" fontId="15" fillId="0" borderId="39" xfId="0" applyFont="1" applyBorder="1" applyAlignment="1">
      <alignment horizontal="center" vertical="center"/>
    </xf>
    <xf numFmtId="0" fontId="0" fillId="0" borderId="39" xfId="0" applyBorder="1" applyAlignment="1">
      <alignment vertical="center" wrapText="1"/>
    </xf>
    <xf numFmtId="0" fontId="0" fillId="0" borderId="39" xfId="0" applyBorder="1">
      <alignment vertical="center"/>
    </xf>
    <xf numFmtId="0" fontId="0" fillId="0" borderId="39" xfId="0" applyBorder="1" applyAlignment="1">
      <alignment horizontal="center" vertical="center"/>
    </xf>
    <xf numFmtId="0" fontId="15" fillId="0" borderId="39" xfId="0" applyFont="1" applyBorder="1" applyAlignment="1">
      <alignment horizontal="center" vertical="center" wrapText="1"/>
    </xf>
    <xf numFmtId="0" fontId="12" fillId="0" borderId="39" xfId="0" applyFont="1" applyBorder="1" applyAlignment="1">
      <alignment horizontal="center" vertical="center" wrapText="1"/>
    </xf>
    <xf numFmtId="0" fontId="11" fillId="0" borderId="39" xfId="3" applyBorder="1" applyAlignment="1">
      <alignment horizontal="center" vertical="center"/>
    </xf>
    <xf numFmtId="0" fontId="4" fillId="0" borderId="39" xfId="6" applyFont="1" applyBorder="1" applyAlignment="1">
      <alignment horizontal="center" vertical="center"/>
    </xf>
    <xf numFmtId="0" fontId="0" fillId="0" borderId="39" xfId="6" applyFont="1" applyBorder="1" applyAlignment="1">
      <alignment vertical="center"/>
    </xf>
    <xf numFmtId="0" fontId="4" fillId="0" borderId="46" xfId="0" applyFont="1" applyBorder="1" applyAlignment="1">
      <alignment horizontal="center" vertical="center"/>
    </xf>
    <xf numFmtId="0" fontId="0" fillId="0" borderId="40" xfId="0" applyBorder="1" applyAlignment="1">
      <alignment horizontal="center" vertical="center"/>
    </xf>
    <xf numFmtId="0" fontId="12" fillId="0" borderId="39" xfId="6" applyFont="1" applyBorder="1" applyAlignment="1">
      <alignment horizontal="center" vertical="center"/>
    </xf>
    <xf numFmtId="0" fontId="0" fillId="0" borderId="39" xfId="6" applyFont="1" applyBorder="1" applyAlignment="1">
      <alignment horizontal="center" vertical="center"/>
    </xf>
    <xf numFmtId="0" fontId="28" fillId="18" borderId="47" xfId="44" applyBorder="1" applyAlignment="1">
      <alignment vertical="center"/>
    </xf>
    <xf numFmtId="0" fontId="12" fillId="0" borderId="48" xfId="6" applyFont="1" applyBorder="1" applyAlignment="1">
      <alignment horizontal="center" vertical="center"/>
    </xf>
    <xf numFmtId="0" fontId="0" fillId="0" borderId="48" xfId="6" applyFont="1" applyBorder="1" applyAlignment="1">
      <alignment vertical="center"/>
    </xf>
    <xf numFmtId="0" fontId="0" fillId="0" borderId="48" xfId="6" applyFont="1" applyBorder="1" applyAlignment="1">
      <alignment horizontal="center" vertical="center"/>
    </xf>
    <xf numFmtId="0" fontId="11" fillId="0" borderId="49" xfId="3" applyBorder="1" applyAlignment="1">
      <alignment horizontal="center" vertical="center"/>
    </xf>
    <xf numFmtId="0" fontId="0" fillId="0" borderId="49" xfId="0" applyBorder="1" applyAlignment="1">
      <alignment horizontal="center" vertical="center"/>
    </xf>
    <xf numFmtId="0" fontId="12" fillId="2" borderId="48" xfId="6" applyFont="1" applyFill="1" applyBorder="1" applyAlignment="1">
      <alignment horizontal="center" vertical="center"/>
    </xf>
    <xf numFmtId="0" fontId="0" fillId="2" borderId="48" xfId="6" applyFont="1" applyFill="1" applyBorder="1" applyAlignment="1">
      <alignment vertical="center"/>
    </xf>
    <xf numFmtId="0" fontId="0" fillId="2" borderId="0" xfId="0" applyFill="1">
      <alignment vertical="center"/>
    </xf>
    <xf numFmtId="0" fontId="11" fillId="0" borderId="48" xfId="3" applyBorder="1" applyAlignment="1">
      <alignment horizontal="center" vertical="center"/>
    </xf>
    <xf numFmtId="0" fontId="0" fillId="0" borderId="48" xfId="0" applyBorder="1" applyAlignment="1">
      <alignment horizontal="center" vertical="center"/>
    </xf>
    <xf numFmtId="0" fontId="4" fillId="2" borderId="48" xfId="6" applyFont="1" applyFill="1" applyBorder="1" applyAlignment="1">
      <alignment horizontal="center" vertical="center"/>
    </xf>
    <xf numFmtId="0" fontId="15" fillId="2" borderId="48" xfId="6" applyFont="1" applyFill="1" applyBorder="1" applyAlignment="1">
      <alignment horizontal="left" vertical="center"/>
    </xf>
    <xf numFmtId="0" fontId="15" fillId="2" borderId="48" xfId="6" applyFont="1" applyFill="1" applyBorder="1" applyAlignment="1">
      <alignment horizontal="right" vertical="center"/>
    </xf>
    <xf numFmtId="0" fontId="43" fillId="2" borderId="48" xfId="6" applyFont="1" applyFill="1" applyBorder="1" applyAlignment="1">
      <alignment horizontal="left" vertical="center" wrapText="1"/>
    </xf>
    <xf numFmtId="0" fontId="15" fillId="2" borderId="48" xfId="6" applyFont="1" applyFill="1" applyBorder="1" applyAlignment="1">
      <alignment horizontal="center" vertical="center"/>
    </xf>
    <xf numFmtId="0" fontId="0" fillId="2" borderId="48" xfId="6" applyFont="1" applyFill="1" applyBorder="1" applyAlignment="1">
      <alignment horizontal="center" vertical="center"/>
    </xf>
    <xf numFmtId="0" fontId="28" fillId="2" borderId="45" xfId="44" applyFill="1" applyBorder="1">
      <alignment vertical="center"/>
    </xf>
    <xf numFmtId="0" fontId="4" fillId="2" borderId="39" xfId="6" applyFont="1" applyFill="1" applyBorder="1" applyAlignment="1">
      <alignment horizontal="center" vertical="center"/>
    </xf>
    <xf numFmtId="0" fontId="0" fillId="2" borderId="39" xfId="6" applyFont="1" applyFill="1" applyBorder="1" applyAlignment="1">
      <alignment vertical="center"/>
    </xf>
    <xf numFmtId="0" fontId="12" fillId="2" borderId="39" xfId="6" applyFont="1" applyFill="1" applyBorder="1" applyAlignment="1">
      <alignment horizontal="center" vertical="center"/>
    </xf>
    <xf numFmtId="0" fontId="0" fillId="2" borderId="39" xfId="6" applyFont="1" applyFill="1" applyBorder="1" applyAlignment="1">
      <alignment horizontal="center" vertical="center"/>
    </xf>
    <xf numFmtId="0" fontId="28" fillId="2" borderId="48" xfId="6" applyFont="1" applyFill="1" applyBorder="1" applyAlignment="1">
      <alignment vertical="center"/>
    </xf>
    <xf numFmtId="0" fontId="42" fillId="2" borderId="48" xfId="6" applyFont="1" applyFill="1" applyBorder="1" applyAlignment="1">
      <alignment vertical="center"/>
    </xf>
    <xf numFmtId="0" fontId="4" fillId="2" borderId="48" xfId="6" applyFont="1" applyFill="1" applyBorder="1" applyAlignment="1">
      <alignment vertical="center"/>
    </xf>
    <xf numFmtId="0" fontId="12" fillId="0" borderId="48" xfId="0" applyFont="1" applyBorder="1" applyAlignment="1">
      <alignment horizontal="center" vertical="center" wrapText="1"/>
    </xf>
    <xf numFmtId="0" fontId="41" fillId="0" borderId="48" xfId="2" applyFont="1" applyBorder="1" applyAlignment="1">
      <alignment horizontal="left" vertical="center" wrapText="1"/>
    </xf>
    <xf numFmtId="0" fontId="10" fillId="0" borderId="48" xfId="2" applyFont="1" applyBorder="1" applyAlignment="1">
      <alignment horizontal="left" vertical="center" wrapText="1"/>
    </xf>
    <xf numFmtId="0" fontId="15" fillId="0" borderId="48" xfId="0" applyFont="1" applyBorder="1" applyAlignment="1">
      <alignment horizontal="center" vertical="center" wrapText="1"/>
    </xf>
    <xf numFmtId="0" fontId="16" fillId="0" borderId="48" xfId="0" applyFont="1" applyBorder="1" applyAlignment="1">
      <alignment horizontal="center" vertical="center" wrapText="1"/>
    </xf>
    <xf numFmtId="0" fontId="8" fillId="0" borderId="48" xfId="0" applyFont="1" applyBorder="1" applyAlignment="1">
      <alignment horizontal="left" vertical="center" wrapText="1"/>
    </xf>
    <xf numFmtId="0" fontId="9" fillId="0" borderId="48" xfId="0" applyFont="1" applyBorder="1" applyAlignment="1">
      <alignment horizontal="left" vertical="center" wrapText="1"/>
    </xf>
    <xf numFmtId="0" fontId="9" fillId="0" borderId="48" xfId="0" applyFont="1" applyBorder="1" applyAlignment="1">
      <alignment horizontal="center" vertical="center"/>
    </xf>
    <xf numFmtId="0" fontId="9" fillId="2" borderId="37" xfId="0" applyFont="1" applyFill="1" applyBorder="1" applyAlignment="1">
      <alignment horizontal="center" vertical="center"/>
    </xf>
    <xf numFmtId="0" fontId="16" fillId="2" borderId="48" xfId="0" applyFont="1" applyFill="1" applyBorder="1" applyAlignment="1">
      <alignment horizontal="center" vertical="center" wrapText="1"/>
    </xf>
    <xf numFmtId="0" fontId="8" fillId="2" borderId="48" xfId="0" applyFont="1" applyFill="1" applyBorder="1" applyAlignment="1">
      <alignment horizontal="left" vertical="center" wrapText="1"/>
    </xf>
    <xf numFmtId="0" fontId="9" fillId="2" borderId="48" xfId="0" applyFont="1" applyFill="1" applyBorder="1" applyAlignment="1">
      <alignment horizontal="left" vertical="center" wrapText="1"/>
    </xf>
    <xf numFmtId="0" fontId="9" fillId="2" borderId="48" xfId="0" applyFont="1" applyFill="1" applyBorder="1" applyAlignment="1">
      <alignment horizontal="center" vertical="center"/>
    </xf>
    <xf numFmtId="0" fontId="16" fillId="2" borderId="37" xfId="0" applyFont="1" applyFill="1" applyBorder="1" applyAlignment="1">
      <alignment horizontal="center" vertical="center" wrapText="1"/>
    </xf>
    <xf numFmtId="0" fontId="8" fillId="0" borderId="48" xfId="0" applyFont="1" applyBorder="1" applyAlignment="1" applyProtection="1">
      <alignment horizontal="left" vertical="center" wrapText="1"/>
      <protection locked="0"/>
    </xf>
    <xf numFmtId="0" fontId="9" fillId="0" borderId="48" xfId="0" applyFont="1" applyBorder="1" applyAlignment="1" applyProtection="1">
      <alignment horizontal="left" vertical="center" wrapText="1"/>
      <protection locked="0"/>
    </xf>
    <xf numFmtId="0" fontId="17" fillId="2" borderId="48" xfId="2" applyFont="1" applyFill="1" applyBorder="1" applyAlignment="1">
      <alignment horizontal="left" vertical="center" wrapText="1"/>
    </xf>
    <xf numFmtId="0" fontId="15" fillId="0" borderId="48" xfId="0" applyFont="1" applyBorder="1" applyAlignment="1">
      <alignment horizontal="center" vertical="center"/>
    </xf>
    <xf numFmtId="0" fontId="11" fillId="0" borderId="0" xfId="3" applyBorder="1" applyAlignment="1">
      <alignment horizontal="center" vertical="center"/>
    </xf>
    <xf numFmtId="0" fontId="11" fillId="0" borderId="48" xfId="3" applyFill="1" applyBorder="1" applyAlignment="1">
      <alignment horizontal="center" vertical="center"/>
    </xf>
    <xf numFmtId="0" fontId="45" fillId="0" borderId="49" xfId="0" applyFont="1" applyBorder="1" applyAlignment="1">
      <alignment horizontal="center" vertical="center"/>
    </xf>
    <xf numFmtId="0" fontId="0" fillId="0" borderId="27" xfId="0" applyBorder="1" applyAlignment="1">
      <alignment horizontal="center" vertical="center"/>
    </xf>
    <xf numFmtId="0" fontId="11" fillId="0" borderId="49" xfId="3" applyFill="1" applyBorder="1" applyAlignment="1">
      <alignment horizontal="center" vertical="center"/>
    </xf>
    <xf numFmtId="0" fontId="5" fillId="0" borderId="9" xfId="0" applyFont="1" applyBorder="1" applyAlignment="1">
      <alignment horizontal="center" vertical="center"/>
    </xf>
    <xf numFmtId="0" fontId="4" fillId="0" borderId="53" xfId="0" applyFont="1" applyBorder="1" applyAlignment="1">
      <alignment horizontal="center" vertical="center"/>
    </xf>
    <xf numFmtId="0" fontId="4" fillId="0" borderId="9" xfId="0" applyFont="1" applyBorder="1" applyAlignment="1">
      <alignment horizontal="center" vertical="center"/>
    </xf>
    <xf numFmtId="0" fontId="3" fillId="0" borderId="48" xfId="0" applyFont="1" applyBorder="1" applyAlignment="1">
      <alignment horizontal="left" vertical="center" wrapText="1"/>
    </xf>
    <xf numFmtId="0" fontId="3" fillId="0" borderId="48" xfId="0" applyFont="1" applyBorder="1" applyAlignment="1" applyProtection="1">
      <alignment horizontal="left" vertical="center" wrapText="1"/>
      <protection locked="0"/>
    </xf>
    <xf numFmtId="0" fontId="15" fillId="0" borderId="48" xfId="48" applyFont="1" applyBorder="1" applyAlignment="1">
      <alignment horizontal="left" vertical="center" wrapText="1"/>
    </xf>
    <xf numFmtId="0" fontId="15" fillId="0" borderId="48" xfId="0" applyFont="1" applyBorder="1" applyAlignment="1">
      <alignment horizontal="left" vertical="center" wrapText="1"/>
    </xf>
    <xf numFmtId="0" fontId="0" fillId="0" borderId="48" xfId="0" applyBorder="1" applyAlignment="1">
      <alignment vertical="center" wrapText="1"/>
    </xf>
    <xf numFmtId="0" fontId="0" fillId="0" borderId="48" xfId="0" applyBorder="1" applyAlignment="1">
      <alignment horizontal="left" vertical="center" wrapText="1"/>
    </xf>
    <xf numFmtId="0" fontId="17" fillId="0" borderId="48" xfId="0" applyFont="1" applyBorder="1" applyAlignment="1">
      <alignment horizontal="left" vertical="center" wrapText="1"/>
    </xf>
    <xf numFmtId="0" fontId="4" fillId="0" borderId="48" xfId="0" applyFont="1" applyBorder="1" applyAlignment="1">
      <alignment horizontal="center" vertical="center" wrapText="1"/>
    </xf>
    <xf numFmtId="0" fontId="10" fillId="0" borderId="48" xfId="0" applyFont="1" applyBorder="1" applyAlignment="1">
      <alignment horizontal="left" vertical="center" wrapText="1"/>
    </xf>
    <xf numFmtId="0" fontId="0" fillId="0" borderId="48" xfId="0" applyBorder="1">
      <alignment vertical="center"/>
    </xf>
    <xf numFmtId="0" fontId="14" fillId="0" borderId="48" xfId="3" applyFont="1" applyBorder="1" applyAlignment="1">
      <alignment horizontal="center" vertical="center"/>
    </xf>
    <xf numFmtId="0" fontId="4" fillId="0" borderId="56" xfId="0" applyFont="1" applyBorder="1" applyAlignment="1">
      <alignment horizontal="center" vertical="center"/>
    </xf>
    <xf numFmtId="0" fontId="17" fillId="0" borderId="48" xfId="0" applyFont="1" applyBorder="1" applyAlignment="1">
      <alignment horizontal="center" vertical="center"/>
    </xf>
    <xf numFmtId="0" fontId="14" fillId="0" borderId="39" xfId="3" applyFont="1" applyBorder="1" applyAlignment="1">
      <alignment horizontal="center" vertical="center"/>
    </xf>
    <xf numFmtId="0" fontId="17" fillId="0" borderId="48" xfId="3" applyFont="1" applyBorder="1" applyAlignment="1">
      <alignment horizontal="center" vertical="center"/>
    </xf>
    <xf numFmtId="0" fontId="16" fillId="0" borderId="39" xfId="0" applyFont="1" applyBorder="1" applyAlignment="1">
      <alignment horizontal="center" vertical="center" wrapText="1"/>
    </xf>
    <xf numFmtId="0" fontId="9" fillId="0" borderId="39" xfId="0" applyFont="1" applyBorder="1" applyAlignment="1">
      <alignment horizontal="center" vertical="center"/>
    </xf>
    <xf numFmtId="0" fontId="8" fillId="0" borderId="39" xfId="0" applyFont="1" applyBorder="1" applyAlignment="1">
      <alignment horizontal="left" vertical="center" wrapText="1"/>
    </xf>
    <xf numFmtId="0" fontId="0" fillId="0" borderId="39" xfId="0" applyBorder="1" applyAlignment="1">
      <alignment horizontal="left" vertical="center" wrapText="1"/>
    </xf>
    <xf numFmtId="0" fontId="9" fillId="2" borderId="39" xfId="0" applyFont="1" applyFill="1" applyBorder="1" applyAlignment="1">
      <alignment horizontal="center" vertical="center"/>
    </xf>
    <xf numFmtId="0" fontId="16" fillId="2" borderId="39" xfId="0" applyFont="1" applyFill="1" applyBorder="1" applyAlignment="1">
      <alignment horizontal="center" vertical="center" wrapText="1"/>
    </xf>
    <xf numFmtId="0" fontId="0" fillId="0" borderId="39" xfId="6" applyFont="1" applyBorder="1" applyAlignment="1">
      <alignment vertical="center" wrapText="1"/>
    </xf>
    <xf numFmtId="0" fontId="10" fillId="0" borderId="39" xfId="0" applyFont="1" applyBorder="1" applyAlignment="1">
      <alignment horizontal="left" vertical="center" wrapText="1"/>
    </xf>
    <xf numFmtId="0" fontId="15" fillId="0" borderId="39" xfId="0" applyFont="1" applyBorder="1" applyAlignment="1">
      <alignment horizontal="left" vertical="center" wrapText="1"/>
    </xf>
    <xf numFmtId="0" fontId="0" fillId="0" borderId="57" xfId="0" applyBorder="1" applyAlignment="1">
      <alignment horizontal="center" vertical="center"/>
    </xf>
    <xf numFmtId="0" fontId="11" fillId="0" borderId="39" xfId="3" applyFill="1" applyBorder="1" applyAlignment="1">
      <alignment horizontal="center" vertical="center"/>
    </xf>
    <xf numFmtId="0" fontId="15" fillId="0" borderId="48" xfId="0" applyFont="1" applyBorder="1" applyAlignment="1">
      <alignment vertical="center" wrapText="1"/>
    </xf>
    <xf numFmtId="0" fontId="15" fillId="0" borderId="37" xfId="0" applyFont="1" applyBorder="1" applyAlignment="1" applyProtection="1">
      <alignment horizontal="left" vertical="center" wrapText="1"/>
      <protection locked="0"/>
    </xf>
    <xf numFmtId="0" fontId="0" fillId="0" borderId="54" xfId="0" applyBorder="1" applyAlignment="1">
      <alignment horizontal="left" vertical="center" wrapText="1"/>
    </xf>
    <xf numFmtId="0" fontId="9" fillId="0" borderId="39" xfId="0" applyFont="1" applyBorder="1" applyAlignment="1">
      <alignment horizontal="left" vertical="center" wrapText="1"/>
    </xf>
    <xf numFmtId="0" fontId="40" fillId="0" borderId="39" xfId="0" applyFont="1" applyBorder="1" applyAlignment="1">
      <alignment horizontal="center" vertical="center" wrapText="1"/>
    </xf>
    <xf numFmtId="0" fontId="10" fillId="0" borderId="39" xfId="0" applyFont="1" applyBorder="1">
      <alignment vertical="center"/>
    </xf>
    <xf numFmtId="0" fontId="10" fillId="0" borderId="39" xfId="0" applyFont="1" applyBorder="1" applyAlignment="1">
      <alignment horizontal="center" vertical="center"/>
    </xf>
    <xf numFmtId="0" fontId="15" fillId="0" borderId="58" xfId="0" applyFont="1" applyBorder="1" applyAlignment="1">
      <alignment horizontal="left" vertical="center" wrapText="1"/>
    </xf>
    <xf numFmtId="0" fontId="10" fillId="0" borderId="58" xfId="0" applyFont="1" applyBorder="1" applyAlignment="1" applyProtection="1">
      <alignment horizontal="left" vertical="center" wrapText="1"/>
      <protection locked="0"/>
    </xf>
    <xf numFmtId="0" fontId="17" fillId="0" borderId="58" xfId="0" applyFont="1" applyBorder="1" applyAlignment="1" applyProtection="1">
      <alignment horizontal="left" vertical="top" wrapText="1"/>
      <protection locked="0"/>
    </xf>
    <xf numFmtId="0" fontId="15" fillId="0" borderId="58" xfId="0" applyFont="1" applyBorder="1" applyAlignment="1">
      <alignment horizontal="left" vertical="top" wrapText="1"/>
    </xf>
    <xf numFmtId="0" fontId="10" fillId="0" borderId="58" xfId="0" applyFont="1" applyBorder="1" applyAlignment="1">
      <alignment horizontal="left" vertical="center" wrapText="1"/>
    </xf>
    <xf numFmtId="0" fontId="10" fillId="0" borderId="58" xfId="0" applyFont="1" applyBorder="1" applyAlignment="1">
      <alignment horizontal="left" vertical="top" wrapText="1"/>
    </xf>
    <xf numFmtId="0" fontId="10" fillId="0" borderId="58" xfId="0" applyFont="1" applyBorder="1" applyAlignment="1" applyProtection="1">
      <alignment horizontal="left" vertical="top" wrapText="1"/>
      <protection locked="0"/>
    </xf>
    <xf numFmtId="0" fontId="17" fillId="0" borderId="58" xfId="0" applyFont="1" applyBorder="1" applyAlignment="1" applyProtection="1">
      <alignment horizontal="left" vertical="center" wrapText="1"/>
      <protection locked="0"/>
    </xf>
    <xf numFmtId="0" fontId="15" fillId="0" borderId="27" xfId="0" applyFont="1" applyBorder="1" applyAlignment="1">
      <alignment horizontal="left" vertical="center" wrapText="1"/>
    </xf>
    <xf numFmtId="0" fontId="0" fillId="0" borderId="58" xfId="0" applyBorder="1" applyAlignment="1">
      <alignment horizontal="center" vertical="center"/>
    </xf>
    <xf numFmtId="0" fontId="14" fillId="0" borderId="0" xfId="3" applyFont="1" applyBorder="1" applyAlignment="1">
      <alignment horizontal="center" vertical="center"/>
    </xf>
    <xf numFmtId="0" fontId="11" fillId="0" borderId="7" xfId="3" applyFill="1" applyBorder="1" applyAlignment="1">
      <alignment horizontal="center" vertical="center"/>
    </xf>
    <xf numFmtId="0" fontId="7" fillId="0" borderId="9" xfId="0" applyFont="1" applyBorder="1" applyAlignment="1">
      <alignment horizontal="center" vertical="center" wrapText="1"/>
    </xf>
    <xf numFmtId="0" fontId="11" fillId="0" borderId="53" xfId="3" applyFill="1" applyBorder="1" applyAlignment="1">
      <alignment horizontal="center" vertical="center"/>
    </xf>
    <xf numFmtId="0" fontId="11" fillId="0" borderId="53" xfId="3" applyBorder="1" applyAlignment="1">
      <alignment horizontal="center" vertical="center"/>
    </xf>
    <xf numFmtId="0" fontId="0" fillId="0" borderId="53" xfId="0" applyBorder="1" applyAlignment="1">
      <alignment horizontal="center" vertical="center"/>
    </xf>
    <xf numFmtId="0" fontId="14" fillId="0" borderId="53" xfId="3" applyFont="1" applyBorder="1" applyAlignment="1">
      <alignment horizontal="center" vertical="center"/>
    </xf>
    <xf numFmtId="0" fontId="0" fillId="0" borderId="56" xfId="0" applyBorder="1" applyAlignment="1">
      <alignment horizontal="center" vertical="center"/>
    </xf>
    <xf numFmtId="0" fontId="11" fillId="0" borderId="42" xfId="3" applyFill="1" applyBorder="1" applyAlignment="1">
      <alignment horizontal="center" vertical="center"/>
    </xf>
    <xf numFmtId="0" fontId="17" fillId="0" borderId="7" xfId="0" applyFont="1" applyBorder="1" applyAlignment="1">
      <alignment horizontal="center" vertical="center"/>
    </xf>
    <xf numFmtId="0" fontId="14" fillId="0" borderId="0" xfId="0" applyFont="1" applyAlignment="1">
      <alignment horizontal="center" vertical="center"/>
    </xf>
    <xf numFmtId="0" fontId="5" fillId="0" borderId="9" xfId="0" applyFont="1" applyBorder="1" applyAlignment="1">
      <alignment horizontal="center" vertical="center" wrapText="1"/>
    </xf>
    <xf numFmtId="0" fontId="0" fillId="0" borderId="7" xfId="0" applyBorder="1" applyAlignment="1">
      <alignment horizontal="center" vertical="center"/>
    </xf>
    <xf numFmtId="0" fontId="11" fillId="0" borderId="52" xfId="3" applyFill="1" applyBorder="1" applyAlignment="1">
      <alignment horizontal="center" vertical="center"/>
    </xf>
    <xf numFmtId="0" fontId="11" fillId="0" borderId="10" xfId="3" applyFill="1" applyBorder="1" applyAlignment="1">
      <alignment horizontal="center" vertical="center"/>
    </xf>
    <xf numFmtId="0" fontId="0" fillId="0" borderId="1" xfId="0" applyBorder="1" applyAlignment="1">
      <alignment horizontal="center" vertical="center"/>
    </xf>
    <xf numFmtId="0" fontId="11" fillId="0" borderId="50" xfId="3" applyFill="1" applyBorder="1" applyAlignment="1">
      <alignment horizontal="center" vertical="center"/>
    </xf>
    <xf numFmtId="0" fontId="0" fillId="0" borderId="50" xfId="0" applyBorder="1" applyAlignment="1">
      <alignment horizontal="center" vertical="center"/>
    </xf>
    <xf numFmtId="0" fontId="14" fillId="0" borderId="48" xfId="3" applyFont="1" applyFill="1" applyBorder="1" applyAlignment="1">
      <alignment horizontal="center" vertical="center"/>
    </xf>
    <xf numFmtId="0" fontId="14" fillId="0" borderId="50" xfId="3" applyFont="1" applyFill="1" applyBorder="1" applyAlignment="1">
      <alignment horizontal="center" vertical="center"/>
    </xf>
    <xf numFmtId="0" fontId="0" fillId="0" borderId="34" xfId="0" applyBorder="1" applyAlignment="1">
      <alignment horizontal="center" vertical="center"/>
    </xf>
    <xf numFmtId="0" fontId="14" fillId="0" borderId="39" xfId="3" applyFont="1" applyFill="1" applyBorder="1" applyAlignment="1">
      <alignment horizontal="center" vertical="center"/>
    </xf>
    <xf numFmtId="0" fontId="5" fillId="0" borderId="59" xfId="0" applyFont="1" applyBorder="1" applyAlignment="1">
      <alignment horizontal="center" vertical="center"/>
    </xf>
    <xf numFmtId="0" fontId="11" fillId="0" borderId="0" xfId="3" applyFill="1" applyBorder="1" applyAlignment="1">
      <alignment horizontal="center" vertical="center"/>
    </xf>
    <xf numFmtId="0" fontId="0" fillId="0" borderId="2" xfId="0" applyBorder="1" applyAlignment="1">
      <alignment horizontal="center" vertical="center"/>
    </xf>
    <xf numFmtId="0" fontId="0" fillId="0" borderId="43" xfId="0" applyBorder="1" applyAlignment="1">
      <alignment horizontal="center" vertical="center"/>
    </xf>
    <xf numFmtId="0" fontId="0" fillId="0" borderId="41" xfId="0" applyBorder="1" applyAlignment="1">
      <alignment horizontal="center" vertical="center"/>
    </xf>
    <xf numFmtId="0" fontId="17" fillId="0" borderId="55" xfId="0" applyFont="1" applyBorder="1" applyAlignment="1">
      <alignment horizontal="center" vertical="center"/>
    </xf>
    <xf numFmtId="0" fontId="17" fillId="0" borderId="54" xfId="0" applyFont="1" applyBorder="1" applyAlignment="1">
      <alignment horizontal="center" vertical="center"/>
    </xf>
    <xf numFmtId="0" fontId="4" fillId="0" borderId="3" xfId="0" applyFont="1" applyBorder="1" applyAlignment="1">
      <alignment horizontal="center" vertical="center"/>
    </xf>
    <xf numFmtId="0" fontId="4" fillId="0" borderId="8" xfId="0" applyFont="1" applyBorder="1" applyAlignment="1">
      <alignment horizontal="center" vertical="center"/>
    </xf>
    <xf numFmtId="0" fontId="12" fillId="0" borderId="60" xfId="0" applyFont="1" applyBorder="1" applyAlignment="1">
      <alignment horizontal="center" vertical="center" wrapText="1"/>
    </xf>
    <xf numFmtId="0" fontId="0" fillId="0" borderId="60" xfId="0" applyBorder="1" applyAlignment="1">
      <alignment horizontal="left" vertical="center" wrapText="1"/>
    </xf>
    <xf numFmtId="0" fontId="15" fillId="0" borderId="60" xfId="0" applyFont="1" applyBorder="1" applyAlignment="1">
      <alignment horizontal="center" vertical="center" wrapText="1"/>
    </xf>
    <xf numFmtId="0" fontId="4" fillId="0" borderId="60" xfId="0" applyFont="1" applyBorder="1" applyAlignment="1">
      <alignment horizontal="center" vertical="center" wrapText="1"/>
    </xf>
    <xf numFmtId="0" fontId="8" fillId="0" borderId="60" xfId="0" applyFont="1" applyBorder="1" applyAlignment="1">
      <alignment horizontal="left" vertical="center" wrapText="1"/>
    </xf>
    <xf numFmtId="0" fontId="8" fillId="0" borderId="60" xfId="0" applyFont="1" applyBorder="1" applyAlignment="1" applyProtection="1">
      <alignment horizontal="left" vertical="center" wrapText="1"/>
      <protection locked="0"/>
    </xf>
    <xf numFmtId="0" fontId="10" fillId="0" borderId="60" xfId="0" applyFont="1" applyBorder="1">
      <alignment vertical="center"/>
    </xf>
    <xf numFmtId="0" fontId="0" fillId="0" borderId="60" xfId="0" applyBorder="1">
      <alignment vertical="center"/>
    </xf>
    <xf numFmtId="0" fontId="3" fillId="0" borderId="60" xfId="0" applyFont="1" applyBorder="1" applyAlignment="1" applyProtection="1">
      <alignment horizontal="left" vertical="center" wrapText="1"/>
      <protection locked="0"/>
    </xf>
    <xf numFmtId="0" fontId="12" fillId="0" borderId="61" xfId="0" applyFont="1" applyBorder="1" applyAlignment="1">
      <alignment horizontal="center" vertical="center" wrapText="1"/>
    </xf>
    <xf numFmtId="0" fontId="10" fillId="0" borderId="61" xfId="0" applyFont="1" applyBorder="1" applyAlignment="1">
      <alignment horizontal="left" vertical="center" wrapText="1"/>
    </xf>
    <xf numFmtId="0" fontId="15" fillId="0" borderId="61" xfId="0" applyFont="1" applyBorder="1" applyAlignment="1">
      <alignment horizontal="center" vertical="center" wrapText="1"/>
    </xf>
    <xf numFmtId="0" fontId="0" fillId="0" borderId="61" xfId="0" applyBorder="1" applyAlignment="1">
      <alignment vertical="center" wrapText="1"/>
    </xf>
    <xf numFmtId="0" fontId="15" fillId="0" borderId="61" xfId="48" applyFont="1" applyBorder="1" applyAlignment="1">
      <alignment horizontal="left" vertical="center" wrapText="1"/>
    </xf>
    <xf numFmtId="0" fontId="10" fillId="0" borderId="61" xfId="0" applyFont="1" applyBorder="1" applyAlignment="1">
      <alignment horizontal="center" vertical="center"/>
    </xf>
    <xf numFmtId="0" fontId="15" fillId="0" borderId="61" xfId="0" applyFont="1" applyBorder="1" applyAlignment="1">
      <alignment horizontal="left" vertical="center" wrapText="1"/>
    </xf>
    <xf numFmtId="0" fontId="0" fillId="0" borderId="61" xfId="0" applyBorder="1" applyAlignment="1">
      <alignment horizontal="left" vertical="center" wrapText="1"/>
    </xf>
    <xf numFmtId="0" fontId="15" fillId="0" borderId="60" xfId="0" applyFont="1" applyBorder="1" applyAlignment="1">
      <alignment horizontal="left" vertical="center" wrapText="1"/>
    </xf>
    <xf numFmtId="0" fontId="16" fillId="0" borderId="61" xfId="0" applyFont="1" applyBorder="1" applyAlignment="1">
      <alignment horizontal="center" vertical="center" wrapText="1"/>
    </xf>
    <xf numFmtId="0" fontId="8" fillId="0" borderId="61" xfId="0" applyFont="1" applyBorder="1" applyAlignment="1">
      <alignment horizontal="left" vertical="center" wrapText="1"/>
    </xf>
    <xf numFmtId="0" fontId="9" fillId="0" borderId="61" xfId="0" applyFont="1" applyBorder="1" applyAlignment="1">
      <alignment horizontal="center" vertical="center"/>
    </xf>
    <xf numFmtId="0" fontId="8" fillId="0" borderId="61" xfId="0" applyFont="1" applyBorder="1" applyAlignment="1" applyProtection="1">
      <alignment horizontal="left" vertical="center" wrapText="1"/>
      <protection locked="0"/>
    </xf>
    <xf numFmtId="0" fontId="9" fillId="0" borderId="61" xfId="0" applyFont="1" applyBorder="1" applyAlignment="1">
      <alignment horizontal="left" vertical="center" wrapText="1"/>
    </xf>
    <xf numFmtId="0" fontId="0" fillId="0" borderId="61" xfId="0" applyBorder="1">
      <alignment vertical="center"/>
    </xf>
    <xf numFmtId="0" fontId="15" fillId="0" borderId="61" xfId="0" applyFont="1" applyBorder="1" applyAlignment="1">
      <alignment horizontal="center" vertical="center"/>
    </xf>
    <xf numFmtId="0" fontId="0" fillId="0" borderId="57" xfId="0" applyBorder="1" applyAlignment="1">
      <alignment horizontal="left" vertical="center" wrapText="1"/>
    </xf>
    <xf numFmtId="0" fontId="15" fillId="0" borderId="57" xfId="0" applyFont="1" applyBorder="1" applyAlignment="1">
      <alignment horizontal="center" vertical="center"/>
    </xf>
    <xf numFmtId="0" fontId="0" fillId="0" borderId="61" xfId="0" applyBorder="1" applyAlignment="1">
      <alignment horizontal="center" vertical="center"/>
    </xf>
    <xf numFmtId="0" fontId="13" fillId="0" borderId="61" xfId="0" applyFont="1" applyBorder="1" applyAlignment="1">
      <alignment horizontal="center" vertical="center" wrapText="1"/>
    </xf>
    <xf numFmtId="0" fontId="12" fillId="0" borderId="61" xfId="6" applyFont="1" applyBorder="1" applyAlignment="1">
      <alignment horizontal="center" vertical="center"/>
    </xf>
    <xf numFmtId="0" fontId="12" fillId="25" borderId="61" xfId="0" applyFont="1" applyFill="1" applyBorder="1" applyAlignment="1">
      <alignment horizontal="center" vertical="center" wrapText="1"/>
    </xf>
    <xf numFmtId="0" fontId="12" fillId="0" borderId="57" xfId="0" applyFont="1" applyBorder="1" applyAlignment="1">
      <alignment horizontal="center" vertical="center" wrapText="1"/>
    </xf>
    <xf numFmtId="0" fontId="15" fillId="2" borderId="37" xfId="0" applyFont="1" applyFill="1" applyBorder="1" applyAlignment="1">
      <alignment horizontal="center" vertical="center" wrapText="1"/>
    </xf>
    <xf numFmtId="0" fontId="11" fillId="2" borderId="53" xfId="3" applyFill="1" applyBorder="1" applyAlignment="1">
      <alignment horizontal="center" vertical="center"/>
    </xf>
    <xf numFmtId="0" fontId="0" fillId="0" borderId="48" xfId="0" applyBorder="1" applyAlignment="1">
      <alignment horizontal="center" vertical="center" wrapText="1"/>
    </xf>
    <xf numFmtId="0" fontId="40" fillId="0" borderId="38" xfId="0" applyFont="1" applyBorder="1" applyAlignment="1">
      <alignment horizontal="center" vertical="center"/>
    </xf>
    <xf numFmtId="0" fontId="15" fillId="0" borderId="61" xfId="0" applyFont="1" applyBorder="1">
      <alignment vertical="center"/>
    </xf>
    <xf numFmtId="0" fontId="15" fillId="0" borderId="61" xfId="0" applyFont="1" applyBorder="1" applyAlignment="1">
      <alignment vertical="center" wrapText="1"/>
    </xf>
    <xf numFmtId="0" fontId="10" fillId="0" borderId="61" xfId="0" applyFont="1" applyBorder="1" applyAlignment="1">
      <alignment vertical="center" wrapText="1"/>
    </xf>
    <xf numFmtId="0" fontId="4" fillId="0" borderId="61" xfId="0" applyFont="1" applyBorder="1">
      <alignment vertical="center"/>
    </xf>
    <xf numFmtId="0" fontId="40" fillId="26" borderId="61" xfId="0" applyFont="1" applyFill="1" applyBorder="1" applyAlignment="1">
      <alignment horizontal="left" vertical="center" wrapText="1"/>
    </xf>
    <xf numFmtId="0" fontId="40" fillId="26" borderId="61" xfId="0" applyFont="1" applyFill="1" applyBorder="1" applyAlignment="1">
      <alignment horizontal="center" vertical="center" wrapText="1"/>
    </xf>
    <xf numFmtId="0" fontId="40" fillId="26" borderId="61" xfId="0" applyFont="1" applyFill="1" applyBorder="1" applyAlignment="1">
      <alignment horizontal="center" vertical="center"/>
    </xf>
    <xf numFmtId="0" fontId="0" fillId="26" borderId="61" xfId="0" applyFill="1" applyBorder="1">
      <alignment vertical="center"/>
    </xf>
    <xf numFmtId="0" fontId="4" fillId="26" borderId="61" xfId="0" applyFont="1" applyFill="1" applyBorder="1" applyAlignment="1">
      <alignment vertical="center" wrapText="1"/>
    </xf>
    <xf numFmtId="0" fontId="4" fillId="26" borderId="61" xfId="0" applyFont="1" applyFill="1" applyBorder="1">
      <alignment vertical="center"/>
    </xf>
    <xf numFmtId="0" fontId="48" fillId="0" borderId="61" xfId="0" applyFont="1" applyBorder="1" applyAlignment="1">
      <alignment vertical="center" wrapText="1"/>
    </xf>
    <xf numFmtId="0" fontId="4" fillId="26" borderId="61" xfId="0" applyFont="1" applyFill="1" applyBorder="1" applyAlignment="1">
      <alignment horizontal="left" vertical="center" wrapText="1"/>
    </xf>
    <xf numFmtId="0" fontId="4" fillId="26" borderId="61" xfId="0" applyFont="1" applyFill="1" applyBorder="1" applyAlignment="1">
      <alignment horizontal="left" vertical="center"/>
    </xf>
    <xf numFmtId="0" fontId="13" fillId="26" borderId="61" xfId="0" applyFont="1" applyFill="1" applyBorder="1" applyAlignment="1">
      <alignment horizontal="left" vertical="center"/>
    </xf>
    <xf numFmtId="0" fontId="4" fillId="0" borderId="7" xfId="0" applyFont="1" applyBorder="1">
      <alignment vertical="center"/>
    </xf>
    <xf numFmtId="0" fontId="4" fillId="0" borderId="11" xfId="0" applyFont="1" applyBorder="1" applyAlignment="1">
      <alignment horizontal="center" vertical="center"/>
    </xf>
    <xf numFmtId="0" fontId="0" fillId="26" borderId="0" xfId="0" applyFill="1">
      <alignment vertical="center"/>
    </xf>
    <xf numFmtId="0" fontId="40" fillId="0" borderId="58" xfId="0" applyFont="1" applyBorder="1" applyAlignment="1">
      <alignment horizontal="center" vertical="center" wrapText="1"/>
    </xf>
    <xf numFmtId="0" fontId="40" fillId="26" borderId="58" xfId="0" applyFont="1" applyFill="1" applyBorder="1" applyAlignment="1">
      <alignment horizontal="center" vertical="center" wrapText="1"/>
    </xf>
    <xf numFmtId="0" fontId="0" fillId="0" borderId="58" xfId="0" applyBorder="1">
      <alignment vertical="center"/>
    </xf>
    <xf numFmtId="0" fontId="0" fillId="0" borderId="58" xfId="0" applyBorder="1" applyAlignment="1">
      <alignment vertical="center" wrapText="1"/>
    </xf>
    <xf numFmtId="0" fontId="14" fillId="0" borderId="58" xfId="0" applyFont="1" applyBorder="1">
      <alignment vertical="center"/>
    </xf>
    <xf numFmtId="0" fontId="0" fillId="26" borderId="58" xfId="0" applyFill="1" applyBorder="1">
      <alignment vertical="center"/>
    </xf>
    <xf numFmtId="0" fontId="4" fillId="0" borderId="62" xfId="0" applyFont="1" applyBorder="1">
      <alignment vertical="center"/>
    </xf>
    <xf numFmtId="0" fontId="0" fillId="26" borderId="62" xfId="0" applyFill="1" applyBorder="1">
      <alignment vertical="center"/>
    </xf>
    <xf numFmtId="0" fontId="0" fillId="0" borderId="62" xfId="0" applyBorder="1">
      <alignment vertical="center"/>
    </xf>
    <xf numFmtId="0" fontId="4" fillId="0" borderId="53" xfId="0" applyFont="1" applyBorder="1">
      <alignment vertical="center"/>
    </xf>
    <xf numFmtId="0" fontId="40" fillId="0" borderId="61" xfId="0" applyFont="1" applyBorder="1" applyAlignment="1">
      <alignment horizontal="center" vertical="center"/>
    </xf>
    <xf numFmtId="0" fontId="50" fillId="0" borderId="58" xfId="0" applyFont="1" applyBorder="1" applyAlignment="1">
      <alignment vertical="center" wrapText="1"/>
    </xf>
    <xf numFmtId="0" fontId="50" fillId="0" borderId="58" xfId="0" applyFont="1" applyBorder="1">
      <alignment vertical="center"/>
    </xf>
    <xf numFmtId="0" fontId="15" fillId="0" borderId="58" xfId="0" applyFont="1" applyBorder="1">
      <alignment vertical="center"/>
    </xf>
    <xf numFmtId="0" fontId="51" fillId="0" borderId="0" xfId="0" applyFont="1">
      <alignment vertical="center"/>
    </xf>
    <xf numFmtId="0" fontId="17" fillId="0" borderId="42" xfId="0" applyFont="1" applyBorder="1" applyAlignment="1">
      <alignment horizontal="center" vertical="center"/>
    </xf>
    <xf numFmtId="0" fontId="11" fillId="0" borderId="58" xfId="3" applyFill="1" applyBorder="1" applyAlignment="1">
      <alignment horizontal="center" vertical="center"/>
    </xf>
    <xf numFmtId="0" fontId="11" fillId="0" borderId="27" xfId="3" applyFill="1" applyBorder="1" applyAlignment="1">
      <alignment horizontal="center" vertical="center"/>
    </xf>
    <xf numFmtId="0" fontId="13" fillId="0" borderId="6" xfId="3" applyFont="1" applyFill="1" applyBorder="1" applyAlignment="1">
      <alignment horizontal="center" vertical="center"/>
    </xf>
    <xf numFmtId="0" fontId="5" fillId="0" borderId="51" xfId="0" applyFont="1" applyBorder="1" applyAlignment="1">
      <alignment horizontal="center" vertical="center"/>
    </xf>
    <xf numFmtId="0" fontId="5" fillId="0" borderId="63" xfId="0" applyFont="1" applyBorder="1" applyAlignment="1">
      <alignment horizontal="center" vertical="center"/>
    </xf>
    <xf numFmtId="0" fontId="18" fillId="0" borderId="9" xfId="0" applyFont="1" applyBorder="1" applyAlignment="1">
      <alignment horizontal="center" vertical="center"/>
    </xf>
    <xf numFmtId="0" fontId="13" fillId="0" borderId="61" xfId="0" applyFont="1" applyBorder="1" applyAlignment="1">
      <alignment horizontal="center" vertical="center"/>
    </xf>
    <xf numFmtId="0" fontId="13" fillId="0" borderId="7" xfId="0" applyFont="1" applyBorder="1" applyAlignment="1">
      <alignment horizontal="center" vertical="center"/>
    </xf>
    <xf numFmtId="0" fontId="13" fillId="0" borderId="57" xfId="0" applyFont="1" applyBorder="1" applyAlignment="1">
      <alignment horizontal="center" vertical="center"/>
    </xf>
    <xf numFmtId="0" fontId="13" fillId="0" borderId="35" xfId="0" applyFont="1" applyBorder="1" applyAlignment="1">
      <alignment horizontal="center" vertical="center"/>
    </xf>
    <xf numFmtId="0" fontId="52" fillId="0" borderId="0" xfId="0" applyFont="1">
      <alignment vertical="center"/>
    </xf>
    <xf numFmtId="0" fontId="15" fillId="0" borderId="62" xfId="0" applyFont="1" applyBorder="1">
      <alignment vertical="center"/>
    </xf>
    <xf numFmtId="0" fontId="15" fillId="0" borderId="0" xfId="0" applyFont="1">
      <alignment vertical="center"/>
    </xf>
    <xf numFmtId="0" fontId="0" fillId="0" borderId="0" xfId="0" applyFill="1">
      <alignment vertical="center"/>
    </xf>
    <xf numFmtId="0" fontId="10" fillId="0" borderId="58" xfId="0" applyFont="1" applyBorder="1">
      <alignment vertical="center"/>
    </xf>
    <xf numFmtId="0" fontId="5" fillId="0" borderId="32" xfId="0" applyFont="1" applyBorder="1" applyAlignment="1">
      <alignment horizontal="center" vertical="center"/>
    </xf>
    <xf numFmtId="0" fontId="5" fillId="0" borderId="31" xfId="0" applyFont="1" applyBorder="1" applyAlignment="1">
      <alignment horizontal="center" vertical="center"/>
    </xf>
    <xf numFmtId="0" fontId="5" fillId="0" borderId="44" xfId="0" applyFont="1" applyBorder="1" applyAlignment="1">
      <alignment horizontal="center" vertical="center"/>
    </xf>
    <xf numFmtId="0" fontId="5" fillId="0" borderId="33" xfId="0" applyFont="1" applyBorder="1" applyAlignment="1">
      <alignment horizontal="center" vertical="center"/>
    </xf>
    <xf numFmtId="0" fontId="5" fillId="0" borderId="3" xfId="0" applyFont="1" applyBorder="1" applyAlignment="1">
      <alignment horizontal="center" vertical="center"/>
    </xf>
    <xf numFmtId="0" fontId="5" fillId="0" borderId="11" xfId="0" applyFont="1" applyBorder="1" applyAlignment="1">
      <alignment horizontal="center" vertical="center"/>
    </xf>
    <xf numFmtId="0" fontId="5" fillId="0" borderId="6" xfId="0" applyFont="1" applyBorder="1" applyAlignment="1">
      <alignment horizontal="center" vertical="center"/>
    </xf>
    <xf numFmtId="0" fontId="5" fillId="0" borderId="8" xfId="0" applyFont="1" applyBorder="1" applyAlignment="1">
      <alignment horizontal="center" vertical="center"/>
    </xf>
    <xf numFmtId="0" fontId="5" fillId="0" borderId="14" xfId="0" applyFont="1" applyBorder="1" applyAlignment="1">
      <alignment horizontal="center" vertical="center"/>
    </xf>
    <xf numFmtId="0" fontId="5" fillId="0" borderId="9" xfId="0" applyFont="1" applyBorder="1" applyAlignment="1">
      <alignment horizontal="center" vertical="center"/>
    </xf>
    <xf numFmtId="0" fontId="19" fillId="0" borderId="13" xfId="0" applyFont="1" applyBorder="1" applyAlignment="1">
      <alignment vertical="center" wrapText="1"/>
    </xf>
    <xf numFmtId="0" fontId="20" fillId="0" borderId="14" xfId="0" applyFont="1" applyBorder="1" applyAlignment="1">
      <alignment vertical="center" wrapText="1"/>
    </xf>
    <xf numFmtId="0" fontId="20" fillId="0" borderId="12" xfId="0" applyFont="1" applyBorder="1" applyAlignment="1">
      <alignment vertical="center" wrapText="1"/>
    </xf>
    <xf numFmtId="0" fontId="20" fillId="0" borderId="15" xfId="0" applyFont="1" applyBorder="1" applyAlignment="1">
      <alignment vertical="center" wrapText="1"/>
    </xf>
    <xf numFmtId="0" fontId="20" fillId="0" borderId="16" xfId="0" applyFont="1" applyBorder="1" applyAlignment="1">
      <alignment vertical="center" wrapText="1"/>
    </xf>
    <xf numFmtId="0" fontId="20" fillId="0" borderId="17" xfId="0" applyFont="1" applyBorder="1" applyAlignment="1">
      <alignment vertical="center" wrapText="1"/>
    </xf>
  </cellXfs>
  <cellStyles count="49">
    <cellStyle name="20% - 輔色1 2" xfId="7"/>
    <cellStyle name="20% - 輔色2 2" xfId="8"/>
    <cellStyle name="20% - 輔色3 2" xfId="9"/>
    <cellStyle name="20% - 輔色4 2" xfId="10"/>
    <cellStyle name="20% - 輔色5 2" xfId="11"/>
    <cellStyle name="20% - 輔色6 2" xfId="12"/>
    <cellStyle name="40% - 輔色1 2" xfId="13"/>
    <cellStyle name="40% - 輔色2 2" xfId="14"/>
    <cellStyle name="40% - 輔色3 2" xfId="15"/>
    <cellStyle name="40% - 輔色4 2" xfId="16"/>
    <cellStyle name="40% - 輔色5 2" xfId="17"/>
    <cellStyle name="40% - 輔色6 2" xfId="18"/>
    <cellStyle name="60% - 輔色1 2" xfId="19"/>
    <cellStyle name="60% - 輔色2 2" xfId="20"/>
    <cellStyle name="60% - 輔色3 2" xfId="21"/>
    <cellStyle name="60% - 輔色4 2" xfId="22"/>
    <cellStyle name="60% - 輔色5 2" xfId="23"/>
    <cellStyle name="60% - 輔色6 2" xfId="24"/>
    <cellStyle name="一般" xfId="0" builtinId="0"/>
    <cellStyle name="一般 2" xfId="5"/>
    <cellStyle name="一般 3" xfId="2"/>
    <cellStyle name="一般 4" xfId="1"/>
    <cellStyle name="一般 5" xfId="4"/>
    <cellStyle name="一般 6" xfId="48"/>
    <cellStyle name="中等 2" xfId="25"/>
    <cellStyle name="合計 2" xfId="26"/>
    <cellStyle name="好 2" xfId="27"/>
    <cellStyle name="計算方式 2" xfId="28"/>
    <cellStyle name="連結的儲存格 2" xfId="29"/>
    <cellStyle name="備註 2" xfId="30"/>
    <cellStyle name="超連結" xfId="3" builtinId="8"/>
    <cellStyle name="說明文字 2" xfId="31"/>
    <cellStyle name="輔色1 2" xfId="32"/>
    <cellStyle name="輔色2 2" xfId="33"/>
    <cellStyle name="輔色3 2" xfId="34"/>
    <cellStyle name="輔色4 2" xfId="35"/>
    <cellStyle name="輔色5 2" xfId="36"/>
    <cellStyle name="輔色6 2" xfId="37"/>
    <cellStyle name="標題 1 2" xfId="38"/>
    <cellStyle name="標題 2 2" xfId="39"/>
    <cellStyle name="標題 3 2" xfId="40"/>
    <cellStyle name="標題 4 2" xfId="41"/>
    <cellStyle name="標題 5" xfId="42"/>
    <cellStyle name="樣式 1" xfId="6"/>
    <cellStyle name="輸入 2" xfId="43"/>
    <cellStyle name="輸出 2" xfId="44"/>
    <cellStyle name="檢查儲存格 2" xfId="45"/>
    <cellStyle name="壞 2" xfId="46"/>
    <cellStyle name="警告文字 2" xfId="4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openxmlformats.org/officeDocument/2006/relationships/calcChain" Target="calcChain.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3"/>
  <sheetViews>
    <sheetView zoomScaleNormal="100" workbookViewId="0">
      <pane ySplit="2" topLeftCell="A30" activePane="bottomLeft" state="frozen"/>
      <selection pane="bottomLeft" activeCell="H42" sqref="H42"/>
    </sheetView>
  </sheetViews>
  <sheetFormatPr defaultRowHeight="16.2"/>
  <cols>
    <col min="1" max="1" width="12.33203125" customWidth="1"/>
    <col min="2" max="2" width="21.77734375" customWidth="1"/>
    <col min="3" max="9" width="9.33203125" style="1" customWidth="1"/>
    <col min="10" max="10" width="9.33203125" style="4" customWidth="1"/>
    <col min="20" max="20" width="8.21875" customWidth="1"/>
  </cols>
  <sheetData>
    <row r="1" spans="1:10" ht="16.8" thickBot="1">
      <c r="A1" s="304" t="s">
        <v>1554</v>
      </c>
      <c r="B1" s="305"/>
      <c r="C1" s="305"/>
      <c r="D1" s="305"/>
      <c r="E1" s="305"/>
      <c r="F1" s="305"/>
      <c r="G1" s="305"/>
      <c r="H1" s="305"/>
      <c r="I1" s="306"/>
      <c r="J1" s="307"/>
    </row>
    <row r="2" spans="1:10" ht="46.5" customHeight="1" thickBot="1">
      <c r="A2" s="21" t="s">
        <v>34</v>
      </c>
      <c r="B2" s="20" t="s">
        <v>35</v>
      </c>
      <c r="C2" s="19" t="s">
        <v>480</v>
      </c>
      <c r="D2" s="78" t="s">
        <v>481</v>
      </c>
      <c r="E2" s="19" t="s">
        <v>994</v>
      </c>
      <c r="F2" s="191" t="s">
        <v>995</v>
      </c>
      <c r="G2" s="191" t="s">
        <v>1274</v>
      </c>
      <c r="H2" s="143" t="s">
        <v>168</v>
      </c>
      <c r="I2"/>
      <c r="J2"/>
    </row>
    <row r="3" spans="1:10">
      <c r="A3" s="5" t="s">
        <v>8</v>
      </c>
      <c r="B3" s="10" t="s">
        <v>1</v>
      </c>
      <c r="C3" s="80">
        <v>161</v>
      </c>
      <c r="D3" s="81">
        <v>145</v>
      </c>
      <c r="E3" s="190">
        <v>213</v>
      </c>
      <c r="F3" s="192">
        <v>256</v>
      </c>
      <c r="G3" s="192">
        <v>262</v>
      </c>
      <c r="H3" s="144">
        <f t="shared" ref="H3:H42" si="0">SUM(C3:G3)</f>
        <v>1037</v>
      </c>
      <c r="I3"/>
      <c r="J3"/>
    </row>
    <row r="4" spans="1:10">
      <c r="A4" s="7"/>
      <c r="B4" s="2" t="s">
        <v>1272</v>
      </c>
      <c r="C4" s="104">
        <v>6</v>
      </c>
      <c r="D4" s="140">
        <v>0</v>
      </c>
      <c r="E4" s="88">
        <v>2</v>
      </c>
      <c r="F4" s="193">
        <v>4</v>
      </c>
      <c r="G4" s="193">
        <v>8</v>
      </c>
      <c r="H4" s="144">
        <f t="shared" si="0"/>
        <v>20</v>
      </c>
      <c r="I4"/>
      <c r="J4"/>
    </row>
    <row r="5" spans="1:10">
      <c r="A5" s="7"/>
      <c r="B5" s="2" t="s">
        <v>9</v>
      </c>
      <c r="C5" s="104">
        <v>1</v>
      </c>
      <c r="D5" s="10">
        <v>0</v>
      </c>
      <c r="E5" s="85">
        <v>0</v>
      </c>
      <c r="F5" s="192">
        <v>2</v>
      </c>
      <c r="G5" s="192">
        <v>0</v>
      </c>
      <c r="H5" s="144">
        <f t="shared" si="0"/>
        <v>3</v>
      </c>
      <c r="I5"/>
      <c r="J5"/>
    </row>
    <row r="6" spans="1:10">
      <c r="A6" s="7"/>
      <c r="B6" s="2" t="s">
        <v>10</v>
      </c>
      <c r="C6" s="104">
        <v>2</v>
      </c>
      <c r="D6" s="138">
        <v>3</v>
      </c>
      <c r="E6" s="159">
        <v>0</v>
      </c>
      <c r="F6" s="253">
        <v>5</v>
      </c>
      <c r="G6" s="253">
        <v>5</v>
      </c>
      <c r="H6" s="144">
        <f t="shared" si="0"/>
        <v>15</v>
      </c>
      <c r="I6"/>
      <c r="J6"/>
    </row>
    <row r="7" spans="1:10">
      <c r="A7" s="7"/>
      <c r="B7" s="2" t="s">
        <v>2</v>
      </c>
      <c r="C7" s="104">
        <v>56</v>
      </c>
      <c r="D7" s="99">
        <v>56</v>
      </c>
      <c r="E7" s="88">
        <v>73</v>
      </c>
      <c r="F7" s="193">
        <v>59</v>
      </c>
      <c r="G7" s="193">
        <v>155</v>
      </c>
      <c r="H7" s="144">
        <f t="shared" si="0"/>
        <v>399</v>
      </c>
      <c r="I7"/>
      <c r="J7"/>
    </row>
    <row r="8" spans="1:10">
      <c r="A8" s="7"/>
      <c r="B8" s="2" t="s">
        <v>32</v>
      </c>
      <c r="C8" s="105">
        <v>0</v>
      </c>
      <c r="D8" s="1">
        <v>0</v>
      </c>
      <c r="E8" s="85">
        <v>0</v>
      </c>
      <c r="F8" s="194">
        <v>0</v>
      </c>
      <c r="G8" s="194">
        <v>0</v>
      </c>
      <c r="H8" s="144">
        <f t="shared" si="0"/>
        <v>0</v>
      </c>
      <c r="I8"/>
      <c r="J8"/>
    </row>
    <row r="9" spans="1:10">
      <c r="A9" s="7"/>
      <c r="B9" s="2" t="s">
        <v>11</v>
      </c>
      <c r="C9" s="104">
        <v>4</v>
      </c>
      <c r="D9" s="99">
        <v>6</v>
      </c>
      <c r="E9" s="88">
        <v>9</v>
      </c>
      <c r="F9" s="193">
        <v>6</v>
      </c>
      <c r="G9" s="193">
        <v>0</v>
      </c>
      <c r="H9" s="144">
        <f t="shared" si="0"/>
        <v>25</v>
      </c>
      <c r="I9"/>
      <c r="J9"/>
    </row>
    <row r="10" spans="1:10">
      <c r="A10" s="7"/>
      <c r="B10" s="2" t="s">
        <v>12</v>
      </c>
      <c r="C10" s="105">
        <v>0</v>
      </c>
      <c r="D10" s="100">
        <v>0</v>
      </c>
      <c r="E10" s="85">
        <v>0</v>
      </c>
      <c r="F10" s="194">
        <v>0</v>
      </c>
      <c r="G10" s="194">
        <v>0</v>
      </c>
      <c r="H10" s="144">
        <f t="shared" si="0"/>
        <v>0</v>
      </c>
      <c r="I10"/>
      <c r="J10"/>
    </row>
    <row r="11" spans="1:10">
      <c r="A11" s="7"/>
      <c r="B11" s="100" t="s">
        <v>761</v>
      </c>
      <c r="C11" s="105">
        <v>0</v>
      </c>
      <c r="D11" s="81">
        <v>2</v>
      </c>
      <c r="E11" s="171">
        <v>2</v>
      </c>
      <c r="F11" s="194">
        <v>0</v>
      </c>
      <c r="G11" s="194">
        <v>0</v>
      </c>
      <c r="H11" s="144">
        <f t="shared" si="0"/>
        <v>4</v>
      </c>
      <c r="I11"/>
      <c r="J11"/>
    </row>
    <row r="12" spans="1:10">
      <c r="A12" s="7"/>
      <c r="B12" s="2" t="s">
        <v>31</v>
      </c>
      <c r="C12" s="105">
        <v>0</v>
      </c>
      <c r="D12" s="100">
        <v>0</v>
      </c>
      <c r="E12" s="85">
        <v>0</v>
      </c>
      <c r="F12" s="194">
        <v>0</v>
      </c>
      <c r="G12" s="194">
        <v>0</v>
      </c>
      <c r="H12" s="144">
        <f t="shared" si="0"/>
        <v>0</v>
      </c>
      <c r="I12"/>
      <c r="J12"/>
    </row>
    <row r="13" spans="1:10">
      <c r="A13" s="6" t="s">
        <v>13</v>
      </c>
      <c r="B13" s="2" t="s">
        <v>14</v>
      </c>
      <c r="C13" s="156">
        <v>0</v>
      </c>
      <c r="D13" s="1">
        <v>0</v>
      </c>
      <c r="E13" s="85">
        <v>0</v>
      </c>
      <c r="F13" s="194">
        <v>0</v>
      </c>
      <c r="G13" s="194">
        <v>0</v>
      </c>
      <c r="H13" s="144">
        <f t="shared" si="0"/>
        <v>0</v>
      </c>
      <c r="I13"/>
      <c r="J13"/>
    </row>
    <row r="14" spans="1:10">
      <c r="A14" s="7"/>
      <c r="B14" s="2" t="s">
        <v>15</v>
      </c>
      <c r="C14" s="156">
        <v>0</v>
      </c>
      <c r="D14" s="100">
        <v>0</v>
      </c>
      <c r="E14" s="88">
        <v>3</v>
      </c>
      <c r="F14" s="193">
        <v>7</v>
      </c>
      <c r="G14" s="193">
        <v>3</v>
      </c>
      <c r="H14" s="144">
        <f t="shared" si="0"/>
        <v>13</v>
      </c>
      <c r="I14"/>
      <c r="J14"/>
    </row>
    <row r="15" spans="1:10">
      <c r="A15" s="7"/>
      <c r="B15" s="2" t="s">
        <v>102</v>
      </c>
      <c r="C15" s="105">
        <v>0</v>
      </c>
      <c r="D15" s="141">
        <v>0</v>
      </c>
      <c r="E15" s="85">
        <v>0</v>
      </c>
      <c r="F15" s="194">
        <v>0</v>
      </c>
      <c r="G15" s="194">
        <v>0</v>
      </c>
      <c r="H15" s="144">
        <f t="shared" si="0"/>
        <v>0</v>
      </c>
      <c r="I15"/>
      <c r="J15"/>
    </row>
    <row r="16" spans="1:10">
      <c r="A16" s="7"/>
      <c r="B16" s="2" t="s">
        <v>16</v>
      </c>
      <c r="C16" s="156">
        <v>0</v>
      </c>
      <c r="D16" s="100">
        <v>0</v>
      </c>
      <c r="E16" s="85">
        <v>0</v>
      </c>
      <c r="F16" s="193">
        <v>4</v>
      </c>
      <c r="G16" s="193">
        <v>2</v>
      </c>
      <c r="H16" s="144">
        <f t="shared" si="0"/>
        <v>6</v>
      </c>
      <c r="I16"/>
      <c r="J16"/>
    </row>
    <row r="17" spans="1:10">
      <c r="A17" s="7"/>
      <c r="B17" s="2" t="s">
        <v>3</v>
      </c>
      <c r="C17" s="104">
        <v>7</v>
      </c>
      <c r="D17" s="138">
        <v>5</v>
      </c>
      <c r="E17" s="171">
        <v>15</v>
      </c>
      <c r="F17" s="192">
        <v>3</v>
      </c>
      <c r="G17" s="192">
        <v>2</v>
      </c>
      <c r="H17" s="144">
        <f t="shared" si="0"/>
        <v>32</v>
      </c>
      <c r="I17"/>
      <c r="J17"/>
    </row>
    <row r="18" spans="1:10">
      <c r="A18" s="7"/>
      <c r="B18" s="2" t="s">
        <v>17</v>
      </c>
      <c r="C18" s="104">
        <v>19</v>
      </c>
      <c r="D18" s="99">
        <v>35</v>
      </c>
      <c r="E18" s="88">
        <v>65</v>
      </c>
      <c r="F18" s="193">
        <v>21</v>
      </c>
      <c r="G18" s="193">
        <v>38</v>
      </c>
      <c r="H18" s="144">
        <f t="shared" si="0"/>
        <v>178</v>
      </c>
      <c r="I18"/>
      <c r="J18"/>
    </row>
    <row r="19" spans="1:10">
      <c r="A19" s="7"/>
      <c r="B19" s="2" t="s">
        <v>5</v>
      </c>
      <c r="C19" s="105">
        <v>0</v>
      </c>
      <c r="D19" s="138">
        <v>2</v>
      </c>
      <c r="E19" s="159">
        <v>0</v>
      </c>
      <c r="F19" s="193">
        <v>1</v>
      </c>
      <c r="G19" s="193">
        <v>0</v>
      </c>
      <c r="H19" s="144">
        <f t="shared" si="0"/>
        <v>3</v>
      </c>
      <c r="I19"/>
      <c r="J19"/>
    </row>
    <row r="20" spans="1:10">
      <c r="A20" s="7"/>
      <c r="B20" s="2" t="s">
        <v>18</v>
      </c>
      <c r="C20" s="104">
        <v>4</v>
      </c>
      <c r="D20" s="99">
        <v>6</v>
      </c>
      <c r="E20" s="88">
        <v>1</v>
      </c>
      <c r="F20" s="193">
        <v>6</v>
      </c>
      <c r="G20" s="193">
        <v>4</v>
      </c>
      <c r="H20" s="144">
        <f t="shared" si="0"/>
        <v>21</v>
      </c>
      <c r="I20"/>
      <c r="J20"/>
    </row>
    <row r="21" spans="1:10">
      <c r="A21" s="7"/>
      <c r="B21" s="2" t="s">
        <v>19</v>
      </c>
      <c r="C21" s="104">
        <v>14</v>
      </c>
      <c r="D21" s="138">
        <v>24</v>
      </c>
      <c r="E21" s="88">
        <v>15</v>
      </c>
      <c r="F21" s="193">
        <v>32</v>
      </c>
      <c r="G21" s="193">
        <v>16</v>
      </c>
      <c r="H21" s="144">
        <f t="shared" si="0"/>
        <v>101</v>
      </c>
      <c r="I21"/>
      <c r="J21"/>
    </row>
    <row r="22" spans="1:10">
      <c r="A22" s="7"/>
      <c r="B22" s="2" t="s">
        <v>20</v>
      </c>
      <c r="C22" s="104">
        <v>17</v>
      </c>
      <c r="D22" s="99">
        <v>20</v>
      </c>
      <c r="E22" s="88">
        <v>28</v>
      </c>
      <c r="F22" s="193">
        <v>42</v>
      </c>
      <c r="G22" s="193">
        <v>57</v>
      </c>
      <c r="H22" s="144">
        <f t="shared" si="0"/>
        <v>164</v>
      </c>
      <c r="I22"/>
      <c r="J22"/>
    </row>
    <row r="23" spans="1:10">
      <c r="A23" s="7"/>
      <c r="B23" s="2" t="s">
        <v>21</v>
      </c>
      <c r="C23" s="104">
        <v>44</v>
      </c>
      <c r="D23" s="138">
        <v>85</v>
      </c>
      <c r="E23" s="88">
        <v>47</v>
      </c>
      <c r="F23" s="193">
        <v>105</v>
      </c>
      <c r="G23" s="193">
        <v>125</v>
      </c>
      <c r="H23" s="144">
        <f t="shared" si="0"/>
        <v>406</v>
      </c>
      <c r="I23"/>
      <c r="J23"/>
    </row>
    <row r="24" spans="1:10">
      <c r="A24" s="7"/>
      <c r="B24" s="2" t="s">
        <v>22</v>
      </c>
      <c r="C24" s="104">
        <v>21</v>
      </c>
      <c r="D24" s="99">
        <v>53</v>
      </c>
      <c r="E24" s="171">
        <v>51</v>
      </c>
      <c r="F24" s="192">
        <v>57</v>
      </c>
      <c r="G24" s="192">
        <v>52</v>
      </c>
      <c r="H24" s="144">
        <f t="shared" si="0"/>
        <v>234</v>
      </c>
      <c r="I24"/>
      <c r="J24"/>
    </row>
    <row r="25" spans="1:10">
      <c r="A25" s="7"/>
      <c r="B25" s="2" t="s">
        <v>23</v>
      </c>
      <c r="C25" s="104">
        <v>35</v>
      </c>
      <c r="D25" s="138">
        <v>28</v>
      </c>
      <c r="E25" s="88">
        <v>43</v>
      </c>
      <c r="F25" s="193">
        <v>53</v>
      </c>
      <c r="G25" s="193">
        <v>36</v>
      </c>
      <c r="H25" s="144">
        <f t="shared" si="0"/>
        <v>195</v>
      </c>
      <c r="I25"/>
      <c r="J25"/>
    </row>
    <row r="26" spans="1:10">
      <c r="A26" s="7"/>
      <c r="B26" s="77" t="s">
        <v>113</v>
      </c>
      <c r="C26" s="105">
        <v>0</v>
      </c>
      <c r="D26" s="100">
        <v>0</v>
      </c>
      <c r="E26" s="85">
        <v>0</v>
      </c>
      <c r="F26" s="194">
        <v>0</v>
      </c>
      <c r="G26" s="194">
        <v>0</v>
      </c>
      <c r="H26" s="144">
        <f t="shared" si="0"/>
        <v>0</v>
      </c>
      <c r="I26"/>
      <c r="J26"/>
    </row>
    <row r="27" spans="1:10">
      <c r="A27" s="7"/>
      <c r="B27" s="2" t="s">
        <v>775</v>
      </c>
      <c r="C27" s="105">
        <v>0</v>
      </c>
      <c r="D27" s="142">
        <v>1</v>
      </c>
      <c r="E27" s="88">
        <v>3</v>
      </c>
      <c r="F27" s="194">
        <v>0</v>
      </c>
      <c r="G27" s="194">
        <v>0</v>
      </c>
      <c r="H27" s="144">
        <f t="shared" si="0"/>
        <v>4</v>
      </c>
      <c r="I27"/>
      <c r="J27"/>
    </row>
    <row r="28" spans="1:10">
      <c r="A28" s="7"/>
      <c r="B28" s="2" t="s">
        <v>116</v>
      </c>
      <c r="C28" s="105">
        <v>0</v>
      </c>
      <c r="D28" s="141">
        <v>0</v>
      </c>
      <c r="E28" s="85">
        <v>0</v>
      </c>
      <c r="F28" s="192">
        <v>4</v>
      </c>
      <c r="G28" s="192">
        <v>0</v>
      </c>
      <c r="H28" s="144">
        <f t="shared" si="0"/>
        <v>4</v>
      </c>
      <c r="I28"/>
      <c r="J28"/>
    </row>
    <row r="29" spans="1:10">
      <c r="A29" s="7"/>
      <c r="B29" s="2" t="s">
        <v>24</v>
      </c>
      <c r="C29" s="104">
        <v>3</v>
      </c>
      <c r="D29" s="99">
        <v>1</v>
      </c>
      <c r="E29" s="88">
        <v>3</v>
      </c>
      <c r="F29" s="194">
        <v>0</v>
      </c>
      <c r="G29" s="194">
        <v>0</v>
      </c>
      <c r="H29" s="144">
        <f t="shared" si="0"/>
        <v>7</v>
      </c>
      <c r="I29"/>
      <c r="J29"/>
    </row>
    <row r="30" spans="1:10">
      <c r="A30" s="7"/>
      <c r="B30" s="188" t="s">
        <v>990</v>
      </c>
      <c r="C30" s="159">
        <v>0</v>
      </c>
      <c r="D30" s="189">
        <v>0</v>
      </c>
      <c r="E30" s="88">
        <v>1</v>
      </c>
      <c r="F30" s="194">
        <v>0</v>
      </c>
      <c r="G30" s="194">
        <v>0</v>
      </c>
      <c r="H30" s="144">
        <f t="shared" si="0"/>
        <v>1</v>
      </c>
      <c r="I30"/>
      <c r="J30"/>
    </row>
    <row r="31" spans="1:10">
      <c r="A31" s="6" t="s">
        <v>25</v>
      </c>
      <c r="B31" s="2" t="s">
        <v>26</v>
      </c>
      <c r="C31" s="104">
        <v>124</v>
      </c>
      <c r="D31" s="88">
        <v>173</v>
      </c>
      <c r="E31" s="171">
        <v>265</v>
      </c>
      <c r="F31" s="192">
        <v>186</v>
      </c>
      <c r="G31" s="192">
        <v>189</v>
      </c>
      <c r="H31" s="144">
        <f t="shared" si="0"/>
        <v>937</v>
      </c>
      <c r="I31"/>
      <c r="J31"/>
    </row>
    <row r="32" spans="1:10">
      <c r="A32" s="6"/>
      <c r="B32" s="2" t="s">
        <v>4</v>
      </c>
      <c r="C32" s="105">
        <v>0</v>
      </c>
      <c r="D32" s="100">
        <v>0</v>
      </c>
      <c r="E32" s="85">
        <v>0</v>
      </c>
      <c r="F32" s="194">
        <v>0</v>
      </c>
      <c r="G32" s="194">
        <v>0</v>
      </c>
      <c r="H32" s="144">
        <f t="shared" si="0"/>
        <v>0</v>
      </c>
      <c r="I32"/>
      <c r="J32"/>
    </row>
    <row r="33" spans="1:11">
      <c r="A33" s="6"/>
      <c r="B33" s="2" t="s">
        <v>6</v>
      </c>
      <c r="C33" s="160">
        <v>0</v>
      </c>
      <c r="D33" s="1">
        <v>0</v>
      </c>
      <c r="E33" s="85">
        <v>0</v>
      </c>
      <c r="F33" s="194">
        <v>0</v>
      </c>
      <c r="G33" s="194">
        <v>0</v>
      </c>
      <c r="H33" s="144">
        <f t="shared" si="0"/>
        <v>0</v>
      </c>
      <c r="I33"/>
      <c r="J33"/>
    </row>
    <row r="34" spans="1:11">
      <c r="A34" s="6"/>
      <c r="B34" s="2" t="s">
        <v>30</v>
      </c>
      <c r="C34" s="104">
        <v>2</v>
      </c>
      <c r="D34" s="99">
        <v>7</v>
      </c>
      <c r="E34" s="159">
        <v>0</v>
      </c>
      <c r="F34" s="195">
        <v>0</v>
      </c>
      <c r="G34" s="195">
        <v>0</v>
      </c>
      <c r="H34" s="144">
        <f t="shared" si="0"/>
        <v>9</v>
      </c>
      <c r="I34"/>
      <c r="J34"/>
    </row>
    <row r="35" spans="1:11">
      <c r="A35" s="6"/>
      <c r="B35" s="2" t="s">
        <v>27</v>
      </c>
      <c r="C35" s="104">
        <v>4</v>
      </c>
      <c r="D35" s="138">
        <v>6</v>
      </c>
      <c r="E35" s="88">
        <v>8</v>
      </c>
      <c r="F35" s="193">
        <v>2</v>
      </c>
      <c r="G35" s="193">
        <v>9</v>
      </c>
      <c r="H35" s="144">
        <f t="shared" si="0"/>
        <v>29</v>
      </c>
      <c r="I35"/>
      <c r="J35"/>
    </row>
    <row r="36" spans="1:11">
      <c r="A36" s="6"/>
      <c r="B36" s="2" t="s">
        <v>333</v>
      </c>
      <c r="C36" s="104">
        <v>5</v>
      </c>
      <c r="D36" s="100">
        <v>0</v>
      </c>
      <c r="E36" s="88">
        <v>5</v>
      </c>
      <c r="F36" s="194">
        <v>0</v>
      </c>
      <c r="G36" s="193">
        <v>1</v>
      </c>
      <c r="H36" s="144">
        <f t="shared" si="0"/>
        <v>11</v>
      </c>
      <c r="I36"/>
      <c r="J36"/>
    </row>
    <row r="37" spans="1:11">
      <c r="A37" s="6" t="s">
        <v>28</v>
      </c>
      <c r="B37" s="2" t="s">
        <v>29</v>
      </c>
      <c r="C37" s="105">
        <v>0</v>
      </c>
      <c r="D37" s="1">
        <v>0</v>
      </c>
      <c r="E37" s="85">
        <v>0</v>
      </c>
      <c r="F37" s="193">
        <v>1</v>
      </c>
      <c r="G37" s="193">
        <v>0</v>
      </c>
      <c r="H37" s="144">
        <f t="shared" si="0"/>
        <v>1</v>
      </c>
      <c r="I37"/>
      <c r="J37"/>
    </row>
    <row r="38" spans="1:11">
      <c r="A38" s="6"/>
      <c r="B38" s="2" t="s">
        <v>91</v>
      </c>
      <c r="C38" s="105">
        <v>0</v>
      </c>
      <c r="D38" s="100">
        <v>0</v>
      </c>
      <c r="E38" s="85">
        <v>0</v>
      </c>
      <c r="F38" s="194">
        <v>0</v>
      </c>
      <c r="G38" s="194">
        <v>0</v>
      </c>
      <c r="H38" s="144">
        <f t="shared" si="0"/>
        <v>0</v>
      </c>
      <c r="I38"/>
      <c r="J38"/>
    </row>
    <row r="39" spans="1:11">
      <c r="A39" s="91"/>
      <c r="B39" s="92" t="s">
        <v>138</v>
      </c>
      <c r="C39" s="156">
        <v>0</v>
      </c>
      <c r="D39" s="1">
        <v>0</v>
      </c>
      <c r="E39" s="85">
        <v>0</v>
      </c>
      <c r="F39" s="194">
        <v>0</v>
      </c>
      <c r="G39" s="194">
        <v>0</v>
      </c>
      <c r="H39" s="144">
        <f t="shared" si="0"/>
        <v>0</v>
      </c>
      <c r="I39"/>
      <c r="J39"/>
    </row>
    <row r="40" spans="1:11">
      <c r="A40" s="91" t="s">
        <v>145</v>
      </c>
      <c r="B40" s="92" t="s">
        <v>140</v>
      </c>
      <c r="C40" s="156">
        <v>0</v>
      </c>
      <c r="D40" s="100">
        <v>0</v>
      </c>
      <c r="E40" s="85">
        <v>0</v>
      </c>
      <c r="F40" s="194">
        <v>0</v>
      </c>
      <c r="G40" s="194">
        <v>0</v>
      </c>
      <c r="H40" s="144">
        <f t="shared" si="0"/>
        <v>0</v>
      </c>
      <c r="I40"/>
      <c r="J40"/>
    </row>
    <row r="41" spans="1:11" ht="16.8" thickBot="1">
      <c r="A41" s="8" t="s">
        <v>0</v>
      </c>
      <c r="B41" s="3"/>
      <c r="C41" s="92">
        <v>0</v>
      </c>
      <c r="D41" s="1">
        <v>0</v>
      </c>
      <c r="E41" s="170">
        <v>0</v>
      </c>
      <c r="F41" s="196">
        <v>0</v>
      </c>
      <c r="G41" s="196">
        <v>0</v>
      </c>
      <c r="H41" s="157">
        <f t="shared" si="0"/>
        <v>0</v>
      </c>
      <c r="I41"/>
      <c r="J41"/>
    </row>
    <row r="42" spans="1:11" ht="16.8" thickBot="1">
      <c r="A42" s="308" t="s">
        <v>33</v>
      </c>
      <c r="B42" s="309"/>
      <c r="C42" s="21">
        <f t="shared" ref="C42:F42" si="1">SUM(C3:C41)</f>
        <v>529</v>
      </c>
      <c r="D42" s="79">
        <f t="shared" si="1"/>
        <v>658</v>
      </c>
      <c r="E42" s="21">
        <f t="shared" si="1"/>
        <v>852</v>
      </c>
      <c r="F42" s="145">
        <f t="shared" si="1"/>
        <v>856</v>
      </c>
      <c r="G42" s="145">
        <f>SUM(G3:G41)</f>
        <v>964</v>
      </c>
      <c r="H42" s="145">
        <f t="shared" si="0"/>
        <v>3859</v>
      </c>
      <c r="I42"/>
      <c r="J42"/>
    </row>
    <row r="43" spans="1:11">
      <c r="J43" s="1"/>
      <c r="K43" s="4"/>
    </row>
  </sheetData>
  <mergeCells count="2">
    <mergeCell ref="A1:J1"/>
    <mergeCell ref="A42:B42"/>
  </mergeCells>
  <phoneticPr fontId="1" type="noConversion"/>
  <hyperlinks>
    <hyperlink ref="C23" location="'2020歐洲'!A1" display="'2020歐洲'!A1"/>
    <hyperlink ref="C3" location="'2020台灣'!A1" display="'2020台灣'!A1"/>
    <hyperlink ref="C4" location="'2020亞洲'!A1" display="'2020亞洲'!A1"/>
    <hyperlink ref="C5" location="'2020亞洲'!A1" display="'2020亞洲'!A1"/>
    <hyperlink ref="C6" location="'2020亞洲'!A1" display="'2020亞洲'!A1"/>
    <hyperlink ref="C7" location="'2020亞洲'!A1" display="'2020亞洲'!A1"/>
    <hyperlink ref="C9" location="'2020亞洲'!A1" display="'2020亞洲'!A1"/>
    <hyperlink ref="C17" location="'2020歐洲'!A1" display="'2020歐洲'!A1"/>
    <hyperlink ref="C18" location="'2020歐洲'!A1" display="'2020歐洲'!A1"/>
    <hyperlink ref="C20" location="'2020歐洲'!A1" display="'2020歐洲'!A1"/>
    <hyperlink ref="C21" location="'2020歐洲'!A1" display="'2020歐洲'!A1"/>
    <hyperlink ref="C22" location="'2020歐洲'!A1" display="'2020歐洲'!A1"/>
    <hyperlink ref="C24" location="'2020歐洲'!A1" display="'2020歐洲'!A1"/>
    <hyperlink ref="C25" location="'2020歐洲'!A1" display="'2020歐洲'!A1"/>
    <hyperlink ref="C29" location="'2020歐洲'!A1" display="'2020歐洲'!A1"/>
    <hyperlink ref="C31" location="'2020美洲'!A1" display="'2020美洲'!A1"/>
    <hyperlink ref="C34" location="'2020美洲'!A1" display="'2020美洲'!A1"/>
    <hyperlink ref="C35" location="'2020其他境外'!A1" display="'2020其他境外'!A1"/>
    <hyperlink ref="C36" location="'2020其他境外'!A1" display="'2020其他境外'!A1"/>
    <hyperlink ref="D3" location="'2021台灣'!A1" display="'2021台灣'!A1"/>
    <hyperlink ref="D6" location="'2021亞洲'!A2" display="'2021亞洲'!A2"/>
    <hyperlink ref="D7" location="'2021亞洲'!A10" display="'2021亞洲'!A10"/>
    <hyperlink ref="D9" location="'2021亞洲'!A6" display="'2021亞洲'!A6"/>
    <hyperlink ref="D17" location="'2021歐洲'!A63" display="'2021歐洲'!A63"/>
    <hyperlink ref="D18" location="'2021歐洲'!A19" display="'2021歐洲'!A19"/>
    <hyperlink ref="D19" location="'2021歐洲'!A66" display="'2021歐洲'!A66"/>
    <hyperlink ref="D20" location="'2021歐洲'!A26" display="'2021歐洲'!A26"/>
    <hyperlink ref="D21" location="'2021歐洲'!A28" display="'2021歐洲'!A28"/>
    <hyperlink ref="D22" location="'2021歐洲'!A36" display="'2021歐洲'!A36"/>
    <hyperlink ref="D23" location="'2021歐洲'!A45" display="'2021歐洲'!A45"/>
    <hyperlink ref="D24" location="'2021歐洲'!A2" display="'2021歐洲'!A2"/>
    <hyperlink ref="D29" location="'2021歐洲'!A60" display="'2021歐洲'!A60"/>
    <hyperlink ref="D27" location="'2021歐洲'!A34" display="'2021歐洲'!A34"/>
    <hyperlink ref="D25" location="'2021歐洲'!A9" display="'2021歐洲'!A9"/>
    <hyperlink ref="D31" location="'2021美洲'!A4" display="'2021美洲'!A4"/>
    <hyperlink ref="D34" location="'2021美洲'!A46" display="'2021美洲'!A46"/>
    <hyperlink ref="D35" location="'2021美洲'!A2" display="'2021美洲'!A2"/>
    <hyperlink ref="D11" location="'2021亞洲'!A8" display="'2021亞洲'!A8"/>
    <hyperlink ref="E4" location="'2022亞洲'!A2" display="'2022亞洲'!A2"/>
    <hyperlink ref="E7" location="'2022亞洲'!A12" display="'2022亞洲'!A12"/>
    <hyperlink ref="E9" location="'2022亞洲'!A5" display="'2022亞洲'!A5"/>
    <hyperlink ref="E14" location="'2022歐洲'!A66" display="'2022歐洲'!A66"/>
    <hyperlink ref="E18" location="'2022歐洲'!A20" display="'2022歐洲'!A20"/>
    <hyperlink ref="E20" location="'2022歐洲'!A27" display="'2022歐洲'!A27"/>
    <hyperlink ref="E21" location="'2021歐洲'!A30" display="'2021歐洲'!A30"/>
    <hyperlink ref="E22" location="'2021歐洲'!A39" display="'2021歐洲'!A39"/>
    <hyperlink ref="E23" location="'2022歐洲'!A47" display="'2022歐洲'!A47"/>
    <hyperlink ref="E25" location="'2022歐洲'!A12" display="'2022歐洲'!A12"/>
    <hyperlink ref="E27" location="'2022歐洲'!A36" display="'2022歐洲'!A36"/>
    <hyperlink ref="E29" location="'2022歐洲'!A57" display="'2022歐洲'!A57"/>
    <hyperlink ref="E35" location="'2022美洲'!A2" display="'2022美洲'!A2"/>
    <hyperlink ref="E3" location="'2022台灣 '!E36" display="'2022台灣 '!E36"/>
    <hyperlink ref="E17" location="'2022歐洲'!F68" display="'2022歐洲'!F68"/>
    <hyperlink ref="E36" location="'2022美洲'!A6" display="'2022美洲'!A6"/>
    <hyperlink ref="E11" location="'2022亞洲'!A9" display="'2022亞洲'!A9"/>
    <hyperlink ref="E31" location="'2022美洲'!A9" display="'2022美洲'!A9"/>
    <hyperlink ref="E24" location="'2022歐洲'!A2" display="'2022歐洲'!A2"/>
    <hyperlink ref="E30" location="'2022歐洲'!A74" display="'2022歐洲'!A74"/>
    <hyperlink ref="F4" location="'2023亞洲'!F5" display="'2023亞洲'!F5"/>
    <hyperlink ref="F3" location="'2023台灣 '!E43" display="'2023台灣 '!E43"/>
    <hyperlink ref="F5" location="'2023亞洲'!F8" display="'2023亞洲'!F8"/>
    <hyperlink ref="F9" location="'2023亞洲'!F12" display="'2023亞洲'!F12"/>
    <hyperlink ref="F7" location="'2023亞洲'!F28" display="'2023亞洲'!F28"/>
    <hyperlink ref="F6" location="'2023亞洲'!F17" display="'2023亞洲'!F17"/>
    <hyperlink ref="F28" location="'2023歐洲 '!F24" display="'2023歐洲 '!F24"/>
    <hyperlink ref="F20" location="'2023歐洲 '!F36" display="'2023歐洲 '!F36"/>
    <hyperlink ref="F14" location="'2023歐洲 '!F81" display="'2023歐洲 '!F81"/>
    <hyperlink ref="F17" location="'2023歐洲 '!F76" display="'2023歐洲 '!F76"/>
    <hyperlink ref="F19" location="'2023歐洲 '!F33" display="'2023歐洲 '!F33"/>
    <hyperlink ref="F16" location="'2023歐洲 '!F46" display="'2023歐洲 '!F46"/>
    <hyperlink ref="F18" location="'2023歐洲 '!F30" display="'2023歐洲 '!F30"/>
    <hyperlink ref="F21" location="'2023歐洲 '!F43" display="'2023歐洲 '!F43"/>
    <hyperlink ref="F22" location="'2023歐洲 '!F55" display="'2023歐洲 '!F55"/>
    <hyperlink ref="F23" location="'2023歐洲 '!F73" display="'2023歐洲 '!F73"/>
    <hyperlink ref="F24" location="'2023歐洲 '!F10" display="'2023歐洲 '!F10"/>
    <hyperlink ref="F25" location="'2023歐洲 '!F21" display="'2023歐洲 '!F21"/>
    <hyperlink ref="F31" location="'2023美洲'!G42" display="'2023美洲'!G42"/>
    <hyperlink ref="F35" location="'2023美洲'!G4" display="'2023美洲'!G4"/>
    <hyperlink ref="F37" location="'2023其他境外'!F3" display="'2023其他境外'!F3"/>
    <hyperlink ref="G14" location="'2024歐洲'!A1" display="'2024歐洲'!A1"/>
    <hyperlink ref="G7" location="'2024亞洲'!A1" display="'2024亞洲'!A1"/>
    <hyperlink ref="G6" location="'2024亞洲'!A1" display="'2024亞洲'!A1"/>
    <hyperlink ref="G4" location="'2024亞洲'!A1" display="'2024亞洲'!A1"/>
    <hyperlink ref="G3" location="'2024台灣'!A1" display="'2024台灣'!A1"/>
    <hyperlink ref="G16" location="'2024歐洲'!A1" display="'2024歐洲'!A1"/>
    <hyperlink ref="G17" location="'2024歐洲'!A1" display="'2024歐洲'!A1"/>
    <hyperlink ref="G18" location="'2024歐洲'!A1" display="'2024歐洲'!A1"/>
    <hyperlink ref="G20" location="'2024歐洲'!A1" display="'2024歐洲'!A1"/>
    <hyperlink ref="G21" location="'2024歐洲'!A1" display="'2024歐洲'!A1"/>
    <hyperlink ref="G22" location="'2024歐洲'!A1" display="'2024歐洲'!A1"/>
    <hyperlink ref="G23" location="'2024歐洲'!A1" display="'2024歐洲'!A1"/>
    <hyperlink ref="G24" location="'2024歐洲'!A1" display="'2024歐洲'!A1"/>
    <hyperlink ref="G25" location="'2024歐洲'!A1" display="'2024歐洲'!A1"/>
    <hyperlink ref="G31" location="'2024美洲'!A1" display="'2024美洲'!A1"/>
    <hyperlink ref="G35" location="'2024其他境外'!A1" display="'2024其他境外'!A1"/>
    <hyperlink ref="G36" location="'2024其他境外'!A1" display="'2024其他境外'!A1"/>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2"/>
  <sheetViews>
    <sheetView zoomScale="70" zoomScaleNormal="70" workbookViewId="0">
      <pane ySplit="1" topLeftCell="A55" activePane="bottomLeft" state="frozen"/>
      <selection activeCell="A85" sqref="A85"/>
      <selection pane="bottomLeft" activeCell="A78" sqref="A78"/>
    </sheetView>
  </sheetViews>
  <sheetFormatPr defaultRowHeight="16.2"/>
  <cols>
    <col min="1" max="1" width="12.77734375" style="16" customWidth="1"/>
    <col min="2" max="2" width="50.6640625" style="13" customWidth="1"/>
    <col min="3" max="3" width="46.88671875" style="13" customWidth="1"/>
    <col min="4" max="4" width="17.33203125" style="1" customWidth="1"/>
    <col min="5" max="5" width="14.44140625" style="4" customWidth="1"/>
    <col min="6" max="6" width="5.44140625" style="4" customWidth="1"/>
    <col min="7" max="7" width="25" style="4" customWidth="1"/>
    <col min="8" max="8" width="4.88671875" style="4" customWidth="1"/>
    <col min="9" max="9" width="9" style="1"/>
    <col min="257" max="257" width="16" customWidth="1"/>
    <col min="258" max="258" width="21.21875" customWidth="1"/>
    <col min="259" max="259" width="25.33203125" customWidth="1"/>
    <col min="261" max="261" width="11.21875" customWidth="1"/>
    <col min="262" max="262" width="5.44140625" customWidth="1"/>
    <col min="264" max="264" width="4.88671875" customWidth="1"/>
    <col min="513" max="513" width="16" customWidth="1"/>
    <col min="514" max="514" width="21.21875" customWidth="1"/>
    <col min="515" max="515" width="25.33203125" customWidth="1"/>
    <col min="517" max="517" width="11.21875" customWidth="1"/>
    <col min="518" max="518" width="5.44140625" customWidth="1"/>
    <col min="520" max="520" width="4.88671875" customWidth="1"/>
    <col min="769" max="769" width="16" customWidth="1"/>
    <col min="770" max="770" width="21.21875" customWidth="1"/>
    <col min="771" max="771" width="25.33203125" customWidth="1"/>
    <col min="773" max="773" width="11.21875" customWidth="1"/>
    <col min="774" max="774" width="5.44140625" customWidth="1"/>
    <col min="776" max="776" width="4.88671875" customWidth="1"/>
    <col min="1025" max="1025" width="16" customWidth="1"/>
    <col min="1026" max="1026" width="21.21875" customWidth="1"/>
    <col min="1027" max="1027" width="25.33203125" customWidth="1"/>
    <col min="1029" max="1029" width="11.21875" customWidth="1"/>
    <col min="1030" max="1030" width="5.44140625" customWidth="1"/>
    <col min="1032" max="1032" width="4.88671875" customWidth="1"/>
    <col min="1281" max="1281" width="16" customWidth="1"/>
    <col min="1282" max="1282" width="21.21875" customWidth="1"/>
    <col min="1283" max="1283" width="25.33203125" customWidth="1"/>
    <col min="1285" max="1285" width="11.21875" customWidth="1"/>
    <col min="1286" max="1286" width="5.44140625" customWidth="1"/>
    <col min="1288" max="1288" width="4.88671875" customWidth="1"/>
    <col min="1537" max="1537" width="16" customWidth="1"/>
    <col min="1538" max="1538" width="21.21875" customWidth="1"/>
    <col min="1539" max="1539" width="25.33203125" customWidth="1"/>
    <col min="1541" max="1541" width="11.21875" customWidth="1"/>
    <col min="1542" max="1542" width="5.44140625" customWidth="1"/>
    <col min="1544" max="1544" width="4.88671875" customWidth="1"/>
    <col min="1793" max="1793" width="16" customWidth="1"/>
    <col min="1794" max="1794" width="21.21875" customWidth="1"/>
    <col min="1795" max="1795" width="25.33203125" customWidth="1"/>
    <col min="1797" max="1797" width="11.21875" customWidth="1"/>
    <col min="1798" max="1798" width="5.44140625" customWidth="1"/>
    <col min="1800" max="1800" width="4.88671875" customWidth="1"/>
    <col min="2049" max="2049" width="16" customWidth="1"/>
    <col min="2050" max="2050" width="21.21875" customWidth="1"/>
    <col min="2051" max="2051" width="25.33203125" customWidth="1"/>
    <col min="2053" max="2053" width="11.21875" customWidth="1"/>
    <col min="2054" max="2054" width="5.44140625" customWidth="1"/>
    <col min="2056" max="2056" width="4.88671875" customWidth="1"/>
    <col min="2305" max="2305" width="16" customWidth="1"/>
    <col min="2306" max="2306" width="21.21875" customWidth="1"/>
    <col min="2307" max="2307" width="25.33203125" customWidth="1"/>
    <col min="2309" max="2309" width="11.21875" customWidth="1"/>
    <col min="2310" max="2310" width="5.44140625" customWidth="1"/>
    <col min="2312" max="2312" width="4.88671875" customWidth="1"/>
    <col min="2561" max="2561" width="16" customWidth="1"/>
    <col min="2562" max="2562" width="21.21875" customWidth="1"/>
    <col min="2563" max="2563" width="25.33203125" customWidth="1"/>
    <col min="2565" max="2565" width="11.21875" customWidth="1"/>
    <col min="2566" max="2566" width="5.44140625" customWidth="1"/>
    <col min="2568" max="2568" width="4.88671875" customWidth="1"/>
    <col min="2817" max="2817" width="16" customWidth="1"/>
    <col min="2818" max="2818" width="21.21875" customWidth="1"/>
    <col min="2819" max="2819" width="25.33203125" customWidth="1"/>
    <col min="2821" max="2821" width="11.21875" customWidth="1"/>
    <col min="2822" max="2822" width="5.44140625" customWidth="1"/>
    <col min="2824" max="2824" width="4.88671875" customWidth="1"/>
    <col min="3073" max="3073" width="16" customWidth="1"/>
    <col min="3074" max="3074" width="21.21875" customWidth="1"/>
    <col min="3075" max="3075" width="25.33203125" customWidth="1"/>
    <col min="3077" max="3077" width="11.21875" customWidth="1"/>
    <col min="3078" max="3078" width="5.44140625" customWidth="1"/>
    <col min="3080" max="3080" width="4.88671875" customWidth="1"/>
    <col min="3329" max="3329" width="16" customWidth="1"/>
    <col min="3330" max="3330" width="21.21875" customWidth="1"/>
    <col min="3331" max="3331" width="25.33203125" customWidth="1"/>
    <col min="3333" max="3333" width="11.21875" customWidth="1"/>
    <col min="3334" max="3334" width="5.44140625" customWidth="1"/>
    <col min="3336" max="3336" width="4.88671875" customWidth="1"/>
    <col min="3585" max="3585" width="16" customWidth="1"/>
    <col min="3586" max="3586" width="21.21875" customWidth="1"/>
    <col min="3587" max="3587" width="25.33203125" customWidth="1"/>
    <col min="3589" max="3589" width="11.21875" customWidth="1"/>
    <col min="3590" max="3590" width="5.44140625" customWidth="1"/>
    <col min="3592" max="3592" width="4.88671875" customWidth="1"/>
    <col min="3841" max="3841" width="16" customWidth="1"/>
    <col min="3842" max="3842" width="21.21875" customWidth="1"/>
    <col min="3843" max="3843" width="25.33203125" customWidth="1"/>
    <col min="3845" max="3845" width="11.21875" customWidth="1"/>
    <col min="3846" max="3846" width="5.44140625" customWidth="1"/>
    <col min="3848" max="3848" width="4.88671875" customWidth="1"/>
    <col min="4097" max="4097" width="16" customWidth="1"/>
    <col min="4098" max="4098" width="21.21875" customWidth="1"/>
    <col min="4099" max="4099" width="25.33203125" customWidth="1"/>
    <col min="4101" max="4101" width="11.21875" customWidth="1"/>
    <col min="4102" max="4102" width="5.44140625" customWidth="1"/>
    <col min="4104" max="4104" width="4.88671875" customWidth="1"/>
    <col min="4353" max="4353" width="16" customWidth="1"/>
    <col min="4354" max="4354" width="21.21875" customWidth="1"/>
    <col min="4355" max="4355" width="25.33203125" customWidth="1"/>
    <col min="4357" max="4357" width="11.21875" customWidth="1"/>
    <col min="4358" max="4358" width="5.44140625" customWidth="1"/>
    <col min="4360" max="4360" width="4.88671875" customWidth="1"/>
    <col min="4609" max="4609" width="16" customWidth="1"/>
    <col min="4610" max="4610" width="21.21875" customWidth="1"/>
    <col min="4611" max="4611" width="25.33203125" customWidth="1"/>
    <col min="4613" max="4613" width="11.21875" customWidth="1"/>
    <col min="4614" max="4614" width="5.44140625" customWidth="1"/>
    <col min="4616" max="4616" width="4.88671875" customWidth="1"/>
    <col min="4865" max="4865" width="16" customWidth="1"/>
    <col min="4866" max="4866" width="21.21875" customWidth="1"/>
    <col min="4867" max="4867" width="25.33203125" customWidth="1"/>
    <col min="4869" max="4869" width="11.21875" customWidth="1"/>
    <col min="4870" max="4870" width="5.44140625" customWidth="1"/>
    <col min="4872" max="4872" width="4.88671875" customWidth="1"/>
    <col min="5121" max="5121" width="16" customWidth="1"/>
    <col min="5122" max="5122" width="21.21875" customWidth="1"/>
    <col min="5123" max="5123" width="25.33203125" customWidth="1"/>
    <col min="5125" max="5125" width="11.21875" customWidth="1"/>
    <col min="5126" max="5126" width="5.44140625" customWidth="1"/>
    <col min="5128" max="5128" width="4.88671875" customWidth="1"/>
    <col min="5377" max="5377" width="16" customWidth="1"/>
    <col min="5378" max="5378" width="21.21875" customWidth="1"/>
    <col min="5379" max="5379" width="25.33203125" customWidth="1"/>
    <col min="5381" max="5381" width="11.21875" customWidth="1"/>
    <col min="5382" max="5382" width="5.44140625" customWidth="1"/>
    <col min="5384" max="5384" width="4.88671875" customWidth="1"/>
    <col min="5633" max="5633" width="16" customWidth="1"/>
    <col min="5634" max="5634" width="21.21875" customWidth="1"/>
    <col min="5635" max="5635" width="25.33203125" customWidth="1"/>
    <col min="5637" max="5637" width="11.21875" customWidth="1"/>
    <col min="5638" max="5638" width="5.44140625" customWidth="1"/>
    <col min="5640" max="5640" width="4.88671875" customWidth="1"/>
    <col min="5889" max="5889" width="16" customWidth="1"/>
    <col min="5890" max="5890" width="21.21875" customWidth="1"/>
    <col min="5891" max="5891" width="25.33203125" customWidth="1"/>
    <col min="5893" max="5893" width="11.21875" customWidth="1"/>
    <col min="5894" max="5894" width="5.44140625" customWidth="1"/>
    <col min="5896" max="5896" width="4.88671875" customWidth="1"/>
    <col min="6145" max="6145" width="16" customWidth="1"/>
    <col min="6146" max="6146" width="21.21875" customWidth="1"/>
    <col min="6147" max="6147" width="25.33203125" customWidth="1"/>
    <col min="6149" max="6149" width="11.21875" customWidth="1"/>
    <col min="6150" max="6150" width="5.44140625" customWidth="1"/>
    <col min="6152" max="6152" width="4.88671875" customWidth="1"/>
    <col min="6401" max="6401" width="16" customWidth="1"/>
    <col min="6402" max="6402" width="21.21875" customWidth="1"/>
    <col min="6403" max="6403" width="25.33203125" customWidth="1"/>
    <col min="6405" max="6405" width="11.21875" customWidth="1"/>
    <col min="6406" max="6406" width="5.44140625" customWidth="1"/>
    <col min="6408" max="6408" width="4.88671875" customWidth="1"/>
    <col min="6657" max="6657" width="16" customWidth="1"/>
    <col min="6658" max="6658" width="21.21875" customWidth="1"/>
    <col min="6659" max="6659" width="25.33203125" customWidth="1"/>
    <col min="6661" max="6661" width="11.21875" customWidth="1"/>
    <col min="6662" max="6662" width="5.44140625" customWidth="1"/>
    <col min="6664" max="6664" width="4.88671875" customWidth="1"/>
    <col min="6913" max="6913" width="16" customWidth="1"/>
    <col min="6914" max="6914" width="21.21875" customWidth="1"/>
    <col min="6915" max="6915" width="25.33203125" customWidth="1"/>
    <col min="6917" max="6917" width="11.21875" customWidth="1"/>
    <col min="6918" max="6918" width="5.44140625" customWidth="1"/>
    <col min="6920" max="6920" width="4.88671875" customWidth="1"/>
    <col min="7169" max="7169" width="16" customWidth="1"/>
    <col min="7170" max="7170" width="21.21875" customWidth="1"/>
    <col min="7171" max="7171" width="25.33203125" customWidth="1"/>
    <col min="7173" max="7173" width="11.21875" customWidth="1"/>
    <col min="7174" max="7174" width="5.44140625" customWidth="1"/>
    <col min="7176" max="7176" width="4.88671875" customWidth="1"/>
    <col min="7425" max="7425" width="16" customWidth="1"/>
    <col min="7426" max="7426" width="21.21875" customWidth="1"/>
    <col min="7427" max="7427" width="25.33203125" customWidth="1"/>
    <col min="7429" max="7429" width="11.21875" customWidth="1"/>
    <col min="7430" max="7430" width="5.44140625" customWidth="1"/>
    <col min="7432" max="7432" width="4.88671875" customWidth="1"/>
    <col min="7681" max="7681" width="16" customWidth="1"/>
    <col min="7682" max="7682" width="21.21875" customWidth="1"/>
    <col min="7683" max="7683" width="25.33203125" customWidth="1"/>
    <col min="7685" max="7685" width="11.21875" customWidth="1"/>
    <col min="7686" max="7686" width="5.44140625" customWidth="1"/>
    <col min="7688" max="7688" width="4.88671875" customWidth="1"/>
    <col min="7937" max="7937" width="16" customWidth="1"/>
    <col min="7938" max="7938" width="21.21875" customWidth="1"/>
    <col min="7939" max="7939" width="25.33203125" customWidth="1"/>
    <col min="7941" max="7941" width="11.21875" customWidth="1"/>
    <col min="7942" max="7942" width="5.44140625" customWidth="1"/>
    <col min="7944" max="7944" width="4.88671875" customWidth="1"/>
    <col min="8193" max="8193" width="16" customWidth="1"/>
    <col min="8194" max="8194" width="21.21875" customWidth="1"/>
    <col min="8195" max="8195" width="25.33203125" customWidth="1"/>
    <col min="8197" max="8197" width="11.21875" customWidth="1"/>
    <col min="8198" max="8198" width="5.44140625" customWidth="1"/>
    <col min="8200" max="8200" width="4.88671875" customWidth="1"/>
    <col min="8449" max="8449" width="16" customWidth="1"/>
    <col min="8450" max="8450" width="21.21875" customWidth="1"/>
    <col min="8451" max="8451" width="25.33203125" customWidth="1"/>
    <col min="8453" max="8453" width="11.21875" customWidth="1"/>
    <col min="8454" max="8454" width="5.44140625" customWidth="1"/>
    <col min="8456" max="8456" width="4.88671875" customWidth="1"/>
    <col min="8705" max="8705" width="16" customWidth="1"/>
    <col min="8706" max="8706" width="21.21875" customWidth="1"/>
    <col min="8707" max="8707" width="25.33203125" customWidth="1"/>
    <col min="8709" max="8709" width="11.21875" customWidth="1"/>
    <col min="8710" max="8710" width="5.44140625" customWidth="1"/>
    <col min="8712" max="8712" width="4.88671875" customWidth="1"/>
    <col min="8961" max="8961" width="16" customWidth="1"/>
    <col min="8962" max="8962" width="21.21875" customWidth="1"/>
    <col min="8963" max="8963" width="25.33203125" customWidth="1"/>
    <col min="8965" max="8965" width="11.21875" customWidth="1"/>
    <col min="8966" max="8966" width="5.44140625" customWidth="1"/>
    <col min="8968" max="8968" width="4.88671875" customWidth="1"/>
    <col min="9217" max="9217" width="16" customWidth="1"/>
    <col min="9218" max="9218" width="21.21875" customWidth="1"/>
    <col min="9219" max="9219" width="25.33203125" customWidth="1"/>
    <col min="9221" max="9221" width="11.21875" customWidth="1"/>
    <col min="9222" max="9222" width="5.44140625" customWidth="1"/>
    <col min="9224" max="9224" width="4.88671875" customWidth="1"/>
    <col min="9473" max="9473" width="16" customWidth="1"/>
    <col min="9474" max="9474" width="21.21875" customWidth="1"/>
    <col min="9475" max="9475" width="25.33203125" customWidth="1"/>
    <col min="9477" max="9477" width="11.21875" customWidth="1"/>
    <col min="9478" max="9478" width="5.44140625" customWidth="1"/>
    <col min="9480" max="9480" width="4.88671875" customWidth="1"/>
    <col min="9729" max="9729" width="16" customWidth="1"/>
    <col min="9730" max="9730" width="21.21875" customWidth="1"/>
    <col min="9731" max="9731" width="25.33203125" customWidth="1"/>
    <col min="9733" max="9733" width="11.21875" customWidth="1"/>
    <col min="9734" max="9734" width="5.44140625" customWidth="1"/>
    <col min="9736" max="9736" width="4.88671875" customWidth="1"/>
    <col min="9985" max="9985" width="16" customWidth="1"/>
    <col min="9986" max="9986" width="21.21875" customWidth="1"/>
    <col min="9987" max="9987" width="25.33203125" customWidth="1"/>
    <col min="9989" max="9989" width="11.21875" customWidth="1"/>
    <col min="9990" max="9990" width="5.44140625" customWidth="1"/>
    <col min="9992" max="9992" width="4.88671875" customWidth="1"/>
    <col min="10241" max="10241" width="16" customWidth="1"/>
    <col min="10242" max="10242" width="21.21875" customWidth="1"/>
    <col min="10243" max="10243" width="25.33203125" customWidth="1"/>
    <col min="10245" max="10245" width="11.21875" customWidth="1"/>
    <col min="10246" max="10246" width="5.44140625" customWidth="1"/>
    <col min="10248" max="10248" width="4.88671875" customWidth="1"/>
    <col min="10497" max="10497" width="16" customWidth="1"/>
    <col min="10498" max="10498" width="21.21875" customWidth="1"/>
    <col min="10499" max="10499" width="25.33203125" customWidth="1"/>
    <col min="10501" max="10501" width="11.21875" customWidth="1"/>
    <col min="10502" max="10502" width="5.44140625" customWidth="1"/>
    <col min="10504" max="10504" width="4.88671875" customWidth="1"/>
    <col min="10753" max="10753" width="16" customWidth="1"/>
    <col min="10754" max="10754" width="21.21875" customWidth="1"/>
    <col min="10755" max="10755" width="25.33203125" customWidth="1"/>
    <col min="10757" max="10757" width="11.21875" customWidth="1"/>
    <col min="10758" max="10758" width="5.44140625" customWidth="1"/>
    <col min="10760" max="10760" width="4.88671875" customWidth="1"/>
    <col min="11009" max="11009" width="16" customWidth="1"/>
    <col min="11010" max="11010" width="21.21875" customWidth="1"/>
    <col min="11011" max="11011" width="25.33203125" customWidth="1"/>
    <col min="11013" max="11013" width="11.21875" customWidth="1"/>
    <col min="11014" max="11014" width="5.44140625" customWidth="1"/>
    <col min="11016" max="11016" width="4.88671875" customWidth="1"/>
    <col min="11265" max="11265" width="16" customWidth="1"/>
    <col min="11266" max="11266" width="21.21875" customWidth="1"/>
    <col min="11267" max="11267" width="25.33203125" customWidth="1"/>
    <col min="11269" max="11269" width="11.21875" customWidth="1"/>
    <col min="11270" max="11270" width="5.44140625" customWidth="1"/>
    <col min="11272" max="11272" width="4.88671875" customWidth="1"/>
    <col min="11521" max="11521" width="16" customWidth="1"/>
    <col min="11522" max="11522" width="21.21875" customWidth="1"/>
    <col min="11523" max="11523" width="25.33203125" customWidth="1"/>
    <col min="11525" max="11525" width="11.21875" customWidth="1"/>
    <col min="11526" max="11526" width="5.44140625" customWidth="1"/>
    <col min="11528" max="11528" width="4.88671875" customWidth="1"/>
    <col min="11777" max="11777" width="16" customWidth="1"/>
    <col min="11778" max="11778" width="21.21875" customWidth="1"/>
    <col min="11779" max="11779" width="25.33203125" customWidth="1"/>
    <col min="11781" max="11781" width="11.21875" customWidth="1"/>
    <col min="11782" max="11782" width="5.44140625" customWidth="1"/>
    <col min="11784" max="11784" width="4.88671875" customWidth="1"/>
    <col min="12033" max="12033" width="16" customWidth="1"/>
    <col min="12034" max="12034" width="21.21875" customWidth="1"/>
    <col min="12035" max="12035" width="25.33203125" customWidth="1"/>
    <col min="12037" max="12037" width="11.21875" customWidth="1"/>
    <col min="12038" max="12038" width="5.44140625" customWidth="1"/>
    <col min="12040" max="12040" width="4.88671875" customWidth="1"/>
    <col min="12289" max="12289" width="16" customWidth="1"/>
    <col min="12290" max="12290" width="21.21875" customWidth="1"/>
    <col min="12291" max="12291" width="25.33203125" customWidth="1"/>
    <col min="12293" max="12293" width="11.21875" customWidth="1"/>
    <col min="12294" max="12294" width="5.44140625" customWidth="1"/>
    <col min="12296" max="12296" width="4.88671875" customWidth="1"/>
    <col min="12545" max="12545" width="16" customWidth="1"/>
    <col min="12546" max="12546" width="21.21875" customWidth="1"/>
    <col min="12547" max="12547" width="25.33203125" customWidth="1"/>
    <col min="12549" max="12549" width="11.21875" customWidth="1"/>
    <col min="12550" max="12550" width="5.44140625" customWidth="1"/>
    <col min="12552" max="12552" width="4.88671875" customWidth="1"/>
    <col min="12801" max="12801" width="16" customWidth="1"/>
    <col min="12802" max="12802" width="21.21875" customWidth="1"/>
    <col min="12803" max="12803" width="25.33203125" customWidth="1"/>
    <col min="12805" max="12805" width="11.21875" customWidth="1"/>
    <col min="12806" max="12806" width="5.44140625" customWidth="1"/>
    <col min="12808" max="12808" width="4.88671875" customWidth="1"/>
    <col min="13057" max="13057" width="16" customWidth="1"/>
    <col min="13058" max="13058" width="21.21875" customWidth="1"/>
    <col min="13059" max="13059" width="25.33203125" customWidth="1"/>
    <col min="13061" max="13061" width="11.21875" customWidth="1"/>
    <col min="13062" max="13062" width="5.44140625" customWidth="1"/>
    <col min="13064" max="13064" width="4.88671875" customWidth="1"/>
    <col min="13313" max="13313" width="16" customWidth="1"/>
    <col min="13314" max="13314" width="21.21875" customWidth="1"/>
    <col min="13315" max="13315" width="25.33203125" customWidth="1"/>
    <col min="13317" max="13317" width="11.21875" customWidth="1"/>
    <col min="13318" max="13318" width="5.44140625" customWidth="1"/>
    <col min="13320" max="13320" width="4.88671875" customWidth="1"/>
    <col min="13569" max="13569" width="16" customWidth="1"/>
    <col min="13570" max="13570" width="21.21875" customWidth="1"/>
    <col min="13571" max="13571" width="25.33203125" customWidth="1"/>
    <col min="13573" max="13573" width="11.21875" customWidth="1"/>
    <col min="13574" max="13574" width="5.44140625" customWidth="1"/>
    <col min="13576" max="13576" width="4.88671875" customWidth="1"/>
    <col min="13825" max="13825" width="16" customWidth="1"/>
    <col min="13826" max="13826" width="21.21875" customWidth="1"/>
    <col min="13827" max="13827" width="25.33203125" customWidth="1"/>
    <col min="13829" max="13829" width="11.21875" customWidth="1"/>
    <col min="13830" max="13830" width="5.44140625" customWidth="1"/>
    <col min="13832" max="13832" width="4.88671875" customWidth="1"/>
    <col min="14081" max="14081" width="16" customWidth="1"/>
    <col min="14082" max="14082" width="21.21875" customWidth="1"/>
    <col min="14083" max="14083" width="25.33203125" customWidth="1"/>
    <col min="14085" max="14085" width="11.21875" customWidth="1"/>
    <col min="14086" max="14086" width="5.44140625" customWidth="1"/>
    <col min="14088" max="14088" width="4.88671875" customWidth="1"/>
    <col min="14337" max="14337" width="16" customWidth="1"/>
    <col min="14338" max="14338" width="21.21875" customWidth="1"/>
    <col min="14339" max="14339" width="25.33203125" customWidth="1"/>
    <col min="14341" max="14341" width="11.21875" customWidth="1"/>
    <col min="14342" max="14342" width="5.44140625" customWidth="1"/>
    <col min="14344" max="14344" width="4.88671875" customWidth="1"/>
    <col min="14593" max="14593" width="16" customWidth="1"/>
    <col min="14594" max="14594" width="21.21875" customWidth="1"/>
    <col min="14595" max="14595" width="25.33203125" customWidth="1"/>
    <col min="14597" max="14597" width="11.21875" customWidth="1"/>
    <col min="14598" max="14598" width="5.44140625" customWidth="1"/>
    <col min="14600" max="14600" width="4.88671875" customWidth="1"/>
    <col min="14849" max="14849" width="16" customWidth="1"/>
    <col min="14850" max="14850" width="21.21875" customWidth="1"/>
    <col min="14851" max="14851" width="25.33203125" customWidth="1"/>
    <col min="14853" max="14853" width="11.21875" customWidth="1"/>
    <col min="14854" max="14854" width="5.44140625" customWidth="1"/>
    <col min="14856" max="14856" width="4.88671875" customWidth="1"/>
    <col min="15105" max="15105" width="16" customWidth="1"/>
    <col min="15106" max="15106" width="21.21875" customWidth="1"/>
    <col min="15107" max="15107" width="25.33203125" customWidth="1"/>
    <col min="15109" max="15109" width="11.21875" customWidth="1"/>
    <col min="15110" max="15110" width="5.44140625" customWidth="1"/>
    <col min="15112" max="15112" width="4.88671875" customWidth="1"/>
    <col min="15361" max="15361" width="16" customWidth="1"/>
    <col min="15362" max="15362" width="21.21875" customWidth="1"/>
    <col min="15363" max="15363" width="25.33203125" customWidth="1"/>
    <col min="15365" max="15365" width="11.21875" customWidth="1"/>
    <col min="15366" max="15366" width="5.44140625" customWidth="1"/>
    <col min="15368" max="15368" width="4.88671875" customWidth="1"/>
    <col min="15617" max="15617" width="16" customWidth="1"/>
    <col min="15618" max="15618" width="21.21875" customWidth="1"/>
    <col min="15619" max="15619" width="25.33203125" customWidth="1"/>
    <col min="15621" max="15621" width="11.21875" customWidth="1"/>
    <col min="15622" max="15622" width="5.44140625" customWidth="1"/>
    <col min="15624" max="15624" width="4.88671875" customWidth="1"/>
    <col min="15873" max="15873" width="16" customWidth="1"/>
    <col min="15874" max="15874" width="21.21875" customWidth="1"/>
    <col min="15875" max="15875" width="25.33203125" customWidth="1"/>
    <col min="15877" max="15877" width="11.21875" customWidth="1"/>
    <col min="15878" max="15878" width="5.44140625" customWidth="1"/>
    <col min="15880" max="15880" width="4.88671875" customWidth="1"/>
    <col min="16129" max="16129" width="16" customWidth="1"/>
    <col min="16130" max="16130" width="21.21875" customWidth="1"/>
    <col min="16131" max="16131" width="25.33203125" customWidth="1"/>
    <col min="16133" max="16133" width="11.21875" customWidth="1"/>
    <col min="16134" max="16134" width="5.44140625" customWidth="1"/>
    <col min="16136" max="16136" width="4.88671875" customWidth="1"/>
    <col min="16383" max="16384" width="9" customWidth="1"/>
  </cols>
  <sheetData>
    <row r="1" spans="1:8" s="12" customFormat="1">
      <c r="A1" s="62" t="s">
        <v>968</v>
      </c>
      <c r="B1" s="50" t="s">
        <v>37</v>
      </c>
      <c r="C1" s="50" t="s">
        <v>36</v>
      </c>
      <c r="D1" s="66" t="s">
        <v>977</v>
      </c>
      <c r="E1" s="50" t="s">
        <v>979</v>
      </c>
      <c r="F1" s="50"/>
      <c r="G1" s="50" t="s">
        <v>47</v>
      </c>
      <c r="H1" s="50"/>
    </row>
    <row r="2" spans="1:8">
      <c r="A2" s="23" t="s">
        <v>50</v>
      </c>
      <c r="B2" s="235" t="s">
        <v>1130</v>
      </c>
      <c r="C2" s="22" t="s">
        <v>1135</v>
      </c>
      <c r="D2" s="24">
        <v>3</v>
      </c>
      <c r="E2" s="24"/>
      <c r="F2" s="24"/>
      <c r="G2" s="24"/>
      <c r="H2" s="24"/>
    </row>
    <row r="3" spans="1:8">
      <c r="A3" s="23"/>
      <c r="B3" s="232" t="s">
        <v>869</v>
      </c>
      <c r="C3" s="45" t="s">
        <v>870</v>
      </c>
      <c r="D3" s="24">
        <v>3</v>
      </c>
      <c r="E3" s="24"/>
      <c r="F3" s="24"/>
      <c r="G3" s="24"/>
      <c r="H3" s="24"/>
    </row>
    <row r="4" spans="1:8" ht="64.8">
      <c r="A4" s="124"/>
      <c r="B4" s="236" t="s">
        <v>875</v>
      </c>
      <c r="C4" s="126" t="s">
        <v>1136</v>
      </c>
      <c r="D4" s="127">
        <v>30</v>
      </c>
      <c r="E4" s="127"/>
      <c r="F4" s="127"/>
      <c r="G4" s="127"/>
      <c r="H4" s="127"/>
    </row>
    <row r="5" spans="1:8" ht="32.4">
      <c r="A5" s="124"/>
      <c r="B5" s="236" t="s">
        <v>877</v>
      </c>
      <c r="C5" s="126" t="s">
        <v>1137</v>
      </c>
      <c r="D5" s="127">
        <v>13</v>
      </c>
      <c r="E5" s="127"/>
      <c r="F5" s="127"/>
      <c r="G5" s="127"/>
      <c r="H5" s="127"/>
    </row>
    <row r="6" spans="1:8" ht="32.4">
      <c r="A6" s="238"/>
      <c r="B6" s="236" t="s">
        <v>1131</v>
      </c>
      <c r="C6" s="242" t="s">
        <v>1138</v>
      </c>
      <c r="D6" s="240">
        <v>2</v>
      </c>
      <c r="E6" s="240"/>
      <c r="F6" s="240"/>
      <c r="G6" s="240"/>
      <c r="H6" s="240"/>
    </row>
    <row r="7" spans="1:8">
      <c r="A7" s="238"/>
      <c r="B7" s="236" t="s">
        <v>1132</v>
      </c>
      <c r="C7" s="242" t="s">
        <v>1139</v>
      </c>
      <c r="D7" s="240">
        <v>4</v>
      </c>
      <c r="E7" s="240"/>
      <c r="F7" s="240"/>
      <c r="G7" s="240"/>
      <c r="H7" s="240"/>
    </row>
    <row r="8" spans="1:8">
      <c r="A8" s="238"/>
      <c r="B8" s="236" t="s">
        <v>1133</v>
      </c>
      <c r="C8" s="242" t="s">
        <v>1141</v>
      </c>
      <c r="D8" s="240">
        <v>1</v>
      </c>
      <c r="E8" s="240"/>
      <c r="F8" s="240"/>
      <c r="G8" s="240"/>
      <c r="H8" s="240"/>
    </row>
    <row r="9" spans="1:8">
      <c r="A9" s="238"/>
      <c r="B9" s="236" t="s">
        <v>1134</v>
      </c>
      <c r="C9" s="242" t="s">
        <v>1140</v>
      </c>
      <c r="D9" s="240">
        <v>1</v>
      </c>
      <c r="E9" s="240"/>
      <c r="F9" s="240"/>
      <c r="G9" s="240"/>
      <c r="H9" s="240"/>
    </row>
    <row r="10" spans="1:8">
      <c r="A10" s="124"/>
      <c r="B10" s="151"/>
      <c r="C10" s="126"/>
      <c r="D10" s="127"/>
      <c r="E10" s="24" t="s">
        <v>980</v>
      </c>
      <c r="F10" s="24">
        <f>SUM(D2:D9)</f>
        <v>57</v>
      </c>
      <c r="G10" s="24" t="s">
        <v>44</v>
      </c>
      <c r="H10" s="24">
        <v>8</v>
      </c>
    </row>
    <row r="11" spans="1:8">
      <c r="A11" s="46"/>
      <c r="B11" s="47"/>
      <c r="C11" s="48"/>
      <c r="D11" s="49"/>
      <c r="E11" s="49"/>
      <c r="F11" s="49"/>
      <c r="G11" s="49"/>
      <c r="H11" s="49"/>
    </row>
    <row r="12" spans="1:8" ht="48.6">
      <c r="A12" s="23" t="s">
        <v>51</v>
      </c>
      <c r="B12" s="149" t="s">
        <v>879</v>
      </c>
      <c r="C12" s="22" t="s">
        <v>1152</v>
      </c>
      <c r="D12" s="24">
        <v>3</v>
      </c>
      <c r="E12" s="24"/>
      <c r="F12" s="24"/>
      <c r="G12" s="24"/>
      <c r="H12" s="24"/>
    </row>
    <row r="13" spans="1:8" ht="32.4">
      <c r="A13" s="23"/>
      <c r="B13" s="43" t="s">
        <v>594</v>
      </c>
      <c r="C13" s="43" t="s">
        <v>878</v>
      </c>
      <c r="D13" s="24">
        <v>16</v>
      </c>
      <c r="E13" s="24"/>
      <c r="F13" s="24"/>
      <c r="G13" s="24"/>
      <c r="H13" s="24"/>
    </row>
    <row r="14" spans="1:8" ht="48.6">
      <c r="A14" s="23"/>
      <c r="B14" s="22" t="s">
        <v>1153</v>
      </c>
      <c r="C14" s="22" t="s">
        <v>1154</v>
      </c>
      <c r="D14" s="24">
        <v>21</v>
      </c>
      <c r="E14" s="24"/>
      <c r="F14" s="24"/>
      <c r="G14" s="24"/>
      <c r="H14" s="24"/>
    </row>
    <row r="15" spans="1:8">
      <c r="A15" s="23"/>
      <c r="B15" s="151" t="s">
        <v>885</v>
      </c>
      <c r="C15" s="22" t="s">
        <v>886</v>
      </c>
      <c r="D15" s="24">
        <v>1</v>
      </c>
      <c r="E15" s="24"/>
      <c r="F15" s="24"/>
      <c r="G15" s="24"/>
      <c r="H15" s="24"/>
    </row>
    <row r="16" spans="1:8">
      <c r="A16" s="238"/>
      <c r="B16" s="236" t="s">
        <v>1142</v>
      </c>
      <c r="C16" s="241" t="s">
        <v>1151</v>
      </c>
      <c r="D16" s="240">
        <v>1</v>
      </c>
      <c r="E16" s="240"/>
      <c r="F16" s="240"/>
      <c r="G16" s="240"/>
      <c r="H16" s="240"/>
    </row>
    <row r="17" spans="1:8">
      <c r="A17" s="238"/>
      <c r="B17" s="236" t="s">
        <v>1148</v>
      </c>
      <c r="C17" s="241" t="s">
        <v>1149</v>
      </c>
      <c r="D17" s="240">
        <v>5</v>
      </c>
      <c r="E17" s="240"/>
      <c r="F17" s="240"/>
      <c r="G17" s="240"/>
      <c r="H17" s="240"/>
    </row>
    <row r="18" spans="1:8">
      <c r="A18" s="238"/>
      <c r="B18" s="236" t="s">
        <v>1143</v>
      </c>
      <c r="C18" s="241" t="s">
        <v>1147</v>
      </c>
      <c r="D18" s="240">
        <v>2</v>
      </c>
      <c r="E18" s="240"/>
      <c r="F18" s="240"/>
      <c r="G18" s="240"/>
      <c r="H18" s="240"/>
    </row>
    <row r="19" spans="1:8">
      <c r="A19" s="238"/>
      <c r="B19" s="236" t="s">
        <v>1144</v>
      </c>
      <c r="C19" s="241" t="s">
        <v>1146</v>
      </c>
      <c r="D19" s="240">
        <v>3</v>
      </c>
      <c r="E19" s="240"/>
      <c r="F19" s="240"/>
      <c r="G19" s="240"/>
      <c r="H19" s="240"/>
    </row>
    <row r="20" spans="1:8">
      <c r="A20" s="238"/>
      <c r="B20" s="236" t="s">
        <v>1145</v>
      </c>
      <c r="C20" s="241" t="s">
        <v>1150</v>
      </c>
      <c r="D20" s="240">
        <v>1</v>
      </c>
      <c r="E20" s="240"/>
      <c r="F20" s="240"/>
      <c r="G20" s="240"/>
      <c r="H20" s="240"/>
    </row>
    <row r="21" spans="1:8">
      <c r="A21" s="23"/>
      <c r="B21" s="43"/>
      <c r="C21" s="43"/>
      <c r="D21" s="24"/>
      <c r="E21" s="24" t="s">
        <v>1101</v>
      </c>
      <c r="F21" s="24">
        <f>SUM(D12:D20)</f>
        <v>53</v>
      </c>
      <c r="G21" s="24" t="s">
        <v>1104</v>
      </c>
      <c r="H21" s="24">
        <v>9</v>
      </c>
    </row>
    <row r="22" spans="1:8">
      <c r="A22" s="46"/>
      <c r="B22" s="47"/>
      <c r="C22" s="48"/>
      <c r="D22" s="49"/>
      <c r="E22" s="49"/>
      <c r="F22" s="49"/>
      <c r="G22" s="49"/>
      <c r="H22" s="49"/>
    </row>
    <row r="23" spans="1:8">
      <c r="A23" s="23" t="s">
        <v>1100</v>
      </c>
      <c r="B23" s="22" t="s">
        <v>1102</v>
      </c>
      <c r="C23" s="22" t="s">
        <v>1103</v>
      </c>
      <c r="D23" s="24">
        <v>4</v>
      </c>
      <c r="E23" s="24"/>
      <c r="F23" s="24"/>
      <c r="G23" s="24"/>
      <c r="H23" s="24"/>
    </row>
    <row r="24" spans="1:8">
      <c r="A24" s="238"/>
      <c r="B24" s="241"/>
      <c r="C24" s="241"/>
      <c r="D24" s="240"/>
      <c r="E24" s="240" t="s">
        <v>1101</v>
      </c>
      <c r="F24" s="240">
        <v>4</v>
      </c>
      <c r="G24" s="240" t="s">
        <v>1104</v>
      </c>
      <c r="H24" s="240">
        <v>1</v>
      </c>
    </row>
    <row r="25" spans="1:8">
      <c r="A25" s="46"/>
      <c r="B25" s="47"/>
      <c r="C25" s="48"/>
      <c r="D25" s="49"/>
      <c r="E25" s="49"/>
      <c r="F25" s="49"/>
      <c r="G25" s="49"/>
      <c r="H25" s="49"/>
    </row>
    <row r="26" spans="1:8" ht="32.4">
      <c r="A26" s="23" t="s">
        <v>52</v>
      </c>
      <c r="B26" s="150" t="s">
        <v>1116</v>
      </c>
      <c r="C26" s="43" t="s">
        <v>1121</v>
      </c>
      <c r="D26" s="24">
        <v>2</v>
      </c>
      <c r="E26" s="24"/>
      <c r="F26" s="24"/>
      <c r="G26" s="24"/>
      <c r="H26" s="24"/>
    </row>
    <row r="27" spans="1:8">
      <c r="A27" s="23"/>
      <c r="B27" s="150" t="s">
        <v>1117</v>
      </c>
      <c r="C27" s="45" t="s">
        <v>1119</v>
      </c>
      <c r="D27" s="24">
        <v>1</v>
      </c>
      <c r="E27" s="24"/>
      <c r="F27" s="24"/>
      <c r="G27" s="24"/>
      <c r="H27" s="24"/>
    </row>
    <row r="28" spans="1:8" ht="48.6">
      <c r="A28" s="23"/>
      <c r="B28" s="125" t="s">
        <v>610</v>
      </c>
      <c r="C28" s="126" t="s">
        <v>1118</v>
      </c>
      <c r="D28" s="127">
        <v>12</v>
      </c>
      <c r="E28" s="127"/>
      <c r="F28" s="127"/>
      <c r="G28" s="127"/>
      <c r="H28" s="127"/>
    </row>
    <row r="29" spans="1:8" ht="32.4">
      <c r="A29" s="23"/>
      <c r="B29" s="43" t="s">
        <v>609</v>
      </c>
      <c r="C29" s="45" t="s">
        <v>1120</v>
      </c>
      <c r="D29" s="24">
        <v>6</v>
      </c>
      <c r="E29" s="24"/>
      <c r="F29" s="24"/>
      <c r="G29" s="24"/>
      <c r="H29" s="24"/>
    </row>
    <row r="30" spans="1:8">
      <c r="A30" s="124"/>
      <c r="B30" s="43"/>
      <c r="C30" s="45"/>
      <c r="D30" s="24"/>
      <c r="E30" s="24" t="s">
        <v>980</v>
      </c>
      <c r="F30" s="24">
        <f>SUM(D26:D29)</f>
        <v>21</v>
      </c>
      <c r="G30" s="24" t="s">
        <v>44</v>
      </c>
      <c r="H30" s="24">
        <v>4</v>
      </c>
    </row>
    <row r="31" spans="1:8">
      <c r="A31" s="46"/>
      <c r="B31" s="47"/>
      <c r="C31" s="48"/>
      <c r="D31" s="49"/>
      <c r="E31" s="49"/>
      <c r="F31" s="49"/>
      <c r="G31" s="49"/>
      <c r="H31" s="49"/>
    </row>
    <row r="32" spans="1:8">
      <c r="A32" s="161" t="s">
        <v>1099</v>
      </c>
      <c r="B32" s="163" t="s">
        <v>1114</v>
      </c>
      <c r="C32" s="163" t="s">
        <v>1115</v>
      </c>
      <c r="D32" s="162"/>
      <c r="E32" s="162"/>
      <c r="F32" s="162"/>
      <c r="G32" s="162"/>
      <c r="H32" s="162"/>
    </row>
    <row r="33" spans="1:8">
      <c r="A33" s="161"/>
      <c r="B33" s="163"/>
      <c r="C33" s="163"/>
      <c r="D33" s="162"/>
      <c r="E33" s="24" t="s">
        <v>980</v>
      </c>
      <c r="F33" s="24">
        <v>1</v>
      </c>
      <c r="G33" s="24" t="s">
        <v>44</v>
      </c>
      <c r="H33" s="24">
        <v>1</v>
      </c>
    </row>
    <row r="34" spans="1:8">
      <c r="A34" s="47"/>
      <c r="B34" s="47"/>
      <c r="C34" s="48"/>
      <c r="D34" s="49"/>
      <c r="E34" s="49"/>
      <c r="F34" s="49"/>
      <c r="G34" s="49"/>
      <c r="H34" s="49"/>
    </row>
    <row r="35" spans="1:8" ht="32.4">
      <c r="A35" s="23" t="s">
        <v>78</v>
      </c>
      <c r="B35" s="43" t="s">
        <v>584</v>
      </c>
      <c r="C35" s="43" t="s">
        <v>1105</v>
      </c>
      <c r="D35" s="24">
        <v>6</v>
      </c>
      <c r="E35" s="155"/>
      <c r="F35" s="155"/>
      <c r="G35" s="155"/>
      <c r="H35" s="155"/>
    </row>
    <row r="36" spans="1:8">
      <c r="A36" s="124"/>
      <c r="B36" s="125"/>
      <c r="C36" s="125"/>
      <c r="D36" s="127"/>
      <c r="E36" s="24" t="s">
        <v>980</v>
      </c>
      <c r="F36" s="24">
        <v>6</v>
      </c>
      <c r="G36" s="24" t="s">
        <v>44</v>
      </c>
      <c r="H36" s="24">
        <v>1</v>
      </c>
    </row>
    <row r="37" spans="1:8">
      <c r="A37" s="46"/>
      <c r="B37" s="47"/>
      <c r="C37" s="48"/>
      <c r="D37" s="49"/>
      <c r="E37" s="49"/>
      <c r="F37" s="49"/>
      <c r="G37" s="49"/>
      <c r="H37" s="49"/>
    </row>
    <row r="38" spans="1:8" ht="64.8">
      <c r="A38" s="23" t="s">
        <v>54</v>
      </c>
      <c r="B38" s="22" t="s">
        <v>663</v>
      </c>
      <c r="C38" s="54" t="s">
        <v>1127</v>
      </c>
      <c r="D38" s="24">
        <v>21</v>
      </c>
      <c r="E38" s="24"/>
      <c r="F38" s="24"/>
      <c r="G38" s="24"/>
      <c r="H38" s="24"/>
    </row>
    <row r="39" spans="1:8">
      <c r="A39"/>
      <c r="B39" s="43" t="s">
        <v>658</v>
      </c>
      <c r="C39" s="43" t="s">
        <v>770</v>
      </c>
      <c r="D39" s="24">
        <v>2</v>
      </c>
      <c r="E39" s="127"/>
      <c r="F39" s="127"/>
      <c r="G39" s="127"/>
      <c r="H39" s="127"/>
    </row>
    <row r="40" spans="1:8" ht="32.4">
      <c r="A40" s="23"/>
      <c r="B40" s="43" t="s">
        <v>1124</v>
      </c>
      <c r="C40" s="45" t="s">
        <v>1125</v>
      </c>
      <c r="D40" s="24">
        <v>6</v>
      </c>
      <c r="E40" s="155"/>
      <c r="F40" s="155"/>
      <c r="G40" s="155"/>
      <c r="H40" s="155"/>
    </row>
    <row r="41" spans="1:8" ht="32.4">
      <c r="A41" s="238"/>
      <c r="B41" s="239" t="s">
        <v>1128</v>
      </c>
      <c r="C41" s="242" t="s">
        <v>1263</v>
      </c>
      <c r="D41" s="240">
        <v>2</v>
      </c>
      <c r="E41" s="243"/>
      <c r="F41" s="243"/>
      <c r="G41" s="243"/>
      <c r="H41" s="243"/>
    </row>
    <row r="42" spans="1:8">
      <c r="A42" s="238"/>
      <c r="B42" s="239" t="s">
        <v>1126</v>
      </c>
      <c r="C42" s="242" t="s">
        <v>1129</v>
      </c>
      <c r="D42" s="240">
        <v>1</v>
      </c>
      <c r="E42" s="243"/>
      <c r="F42" s="243"/>
      <c r="G42" s="243"/>
      <c r="H42" s="243"/>
    </row>
    <row r="43" spans="1:8">
      <c r="A43" s="124"/>
      <c r="B43" s="125"/>
      <c r="C43" s="126"/>
      <c r="D43" s="127"/>
      <c r="E43" s="24" t="s">
        <v>980</v>
      </c>
      <c r="F43" s="24">
        <f>SUM(D38:D42)</f>
        <v>32</v>
      </c>
      <c r="G43" s="24" t="s">
        <v>44</v>
      </c>
      <c r="H43" s="24">
        <v>5</v>
      </c>
    </row>
    <row r="44" spans="1:8">
      <c r="A44" s="47"/>
      <c r="B44" s="47"/>
      <c r="C44" s="48"/>
      <c r="D44" s="49"/>
      <c r="E44" s="49"/>
      <c r="F44" s="49"/>
      <c r="G44" s="49"/>
      <c r="H44" s="49"/>
    </row>
    <row r="45" spans="1:8" ht="32.4">
      <c r="A45" s="129" t="s">
        <v>1098</v>
      </c>
      <c r="B45" s="130" t="s">
        <v>1122</v>
      </c>
      <c r="C45" s="131" t="s">
        <v>1123</v>
      </c>
      <c r="D45" s="24">
        <v>4</v>
      </c>
      <c r="E45" s="24"/>
      <c r="F45" s="24"/>
      <c r="G45" s="24"/>
      <c r="H45" s="24"/>
    </row>
    <row r="46" spans="1:8">
      <c r="A46" s="155"/>
      <c r="B46" s="155"/>
      <c r="C46" s="155"/>
      <c r="D46" s="132"/>
      <c r="E46" s="132" t="s">
        <v>981</v>
      </c>
      <c r="F46" s="132">
        <v>4</v>
      </c>
      <c r="G46" s="132" t="s">
        <v>144</v>
      </c>
      <c r="H46" s="132">
        <v>1</v>
      </c>
    </row>
    <row r="47" spans="1:8">
      <c r="A47" s="46"/>
      <c r="B47" s="47"/>
      <c r="C47" s="48"/>
      <c r="D47" s="49"/>
      <c r="E47" s="49"/>
      <c r="F47" s="49"/>
      <c r="G47" s="49"/>
      <c r="H47" s="49"/>
    </row>
    <row r="48" spans="1:8" ht="32.4">
      <c r="A48" s="23" t="s">
        <v>56</v>
      </c>
      <c r="B48" s="149" t="s">
        <v>897</v>
      </c>
      <c r="C48" s="45" t="s">
        <v>1161</v>
      </c>
      <c r="D48" s="24">
        <v>20</v>
      </c>
      <c r="E48" s="24"/>
      <c r="F48" s="24"/>
      <c r="G48" s="24"/>
      <c r="H48" s="24"/>
    </row>
    <row r="49" spans="1:8">
      <c r="A49" s="133"/>
      <c r="B49" s="150" t="s">
        <v>898</v>
      </c>
      <c r="C49" s="22" t="s">
        <v>1160</v>
      </c>
      <c r="D49" s="24">
        <v>4</v>
      </c>
      <c r="E49" s="24"/>
      <c r="F49" s="24"/>
      <c r="G49" s="24"/>
      <c r="H49" s="128"/>
    </row>
    <row r="50" spans="1:8" ht="32.4">
      <c r="A50" s="166"/>
      <c r="B50" s="83" t="s">
        <v>1159</v>
      </c>
      <c r="C50" s="51" t="s">
        <v>1157</v>
      </c>
      <c r="D50" s="162">
        <v>3</v>
      </c>
      <c r="E50" s="162"/>
      <c r="F50" s="162"/>
      <c r="G50" s="162"/>
      <c r="H50" s="165"/>
    </row>
    <row r="51" spans="1:8">
      <c r="A51" s="23"/>
      <c r="B51" s="45" t="s">
        <v>650</v>
      </c>
      <c r="C51" s="45" t="s">
        <v>651</v>
      </c>
      <c r="D51" s="24">
        <v>2</v>
      </c>
      <c r="E51" s="24"/>
      <c r="F51" s="24"/>
      <c r="G51" s="24"/>
      <c r="H51" s="24"/>
    </row>
    <row r="52" spans="1:8" ht="32.4">
      <c r="A52" s="23"/>
      <c r="B52" s="151" t="s">
        <v>901</v>
      </c>
      <c r="C52" s="45" t="s">
        <v>1158</v>
      </c>
      <c r="D52" s="24">
        <v>4</v>
      </c>
      <c r="E52" s="24"/>
      <c r="F52" s="24"/>
      <c r="G52" s="24"/>
      <c r="H52" s="24"/>
    </row>
    <row r="53" spans="1:8" ht="32.4">
      <c r="A53" s="238"/>
      <c r="B53" s="236" t="s">
        <v>1155</v>
      </c>
      <c r="C53" s="242" t="s">
        <v>1162</v>
      </c>
      <c r="D53" s="240">
        <v>8</v>
      </c>
      <c r="E53" s="240"/>
      <c r="F53" s="240"/>
      <c r="G53" s="240"/>
      <c r="H53" s="240"/>
    </row>
    <row r="54" spans="1:8">
      <c r="A54" s="238"/>
      <c r="B54" s="236" t="s">
        <v>1156</v>
      </c>
      <c r="C54" s="242" t="s">
        <v>1163</v>
      </c>
      <c r="D54" s="240">
        <v>1</v>
      </c>
      <c r="E54" s="240"/>
      <c r="F54" s="240"/>
      <c r="G54" s="240"/>
      <c r="H54" s="240"/>
    </row>
    <row r="55" spans="1:8" ht="15.9" customHeight="1">
      <c r="A55" s="23"/>
      <c r="B55" s="43"/>
      <c r="C55" s="45"/>
      <c r="D55" s="24"/>
      <c r="E55" s="24" t="s">
        <v>980</v>
      </c>
      <c r="F55" s="24">
        <f>SUM(D48:D54)</f>
        <v>42</v>
      </c>
      <c r="G55" s="24" t="s">
        <v>44</v>
      </c>
      <c r="H55" s="24">
        <v>8</v>
      </c>
    </row>
    <row r="56" spans="1:8">
      <c r="A56" s="46"/>
      <c r="B56" s="47"/>
      <c r="C56" s="48"/>
      <c r="D56" s="49"/>
      <c r="E56" s="49"/>
      <c r="F56" s="49"/>
      <c r="G56" s="49"/>
      <c r="H56" s="49"/>
    </row>
    <row r="57" spans="1:8" ht="48.6">
      <c r="A57" s="23" t="s">
        <v>58</v>
      </c>
      <c r="B57" s="43" t="s">
        <v>629</v>
      </c>
      <c r="C57" s="43" t="s">
        <v>1173</v>
      </c>
      <c r="D57" s="24">
        <v>7</v>
      </c>
      <c r="E57" s="24"/>
      <c r="F57" s="24"/>
      <c r="G57" s="24"/>
      <c r="H57" s="24"/>
    </row>
    <row r="58" spans="1:8" ht="178.2">
      <c r="A58" s="23"/>
      <c r="B58" s="22" t="s">
        <v>635</v>
      </c>
      <c r="C58" s="22" t="s">
        <v>1174</v>
      </c>
      <c r="D58" s="24">
        <v>63</v>
      </c>
      <c r="E58" s="24"/>
      <c r="F58" s="24"/>
      <c r="G58" s="24"/>
      <c r="H58" s="24"/>
    </row>
    <row r="59" spans="1:8">
      <c r="A59" s="23"/>
      <c r="B59" s="22" t="s">
        <v>630</v>
      </c>
      <c r="C59" s="22" t="s">
        <v>1175</v>
      </c>
      <c r="D59" s="24">
        <v>4</v>
      </c>
      <c r="E59" s="24"/>
      <c r="F59" s="24"/>
      <c r="G59" s="24"/>
      <c r="H59" s="24"/>
    </row>
    <row r="60" spans="1:8">
      <c r="A60" s="161"/>
      <c r="B60" s="164" t="s">
        <v>984</v>
      </c>
      <c r="C60" s="56" t="s">
        <v>1176</v>
      </c>
      <c r="D60" s="162">
        <v>1</v>
      </c>
      <c r="E60" s="162"/>
      <c r="F60" s="162"/>
      <c r="G60" s="162"/>
      <c r="H60" s="162"/>
    </row>
    <row r="61" spans="1:8" ht="32.4">
      <c r="A61" s="23"/>
      <c r="B61" s="22" t="s">
        <v>622</v>
      </c>
      <c r="C61" s="22" t="s">
        <v>1177</v>
      </c>
      <c r="D61" s="24">
        <v>8</v>
      </c>
      <c r="E61" s="24"/>
      <c r="F61" s="24"/>
      <c r="G61" s="24"/>
      <c r="H61" s="24"/>
    </row>
    <row r="62" spans="1:8" ht="48.6">
      <c r="A62" s="23"/>
      <c r="B62" s="43" t="s">
        <v>617</v>
      </c>
      <c r="C62" s="45" t="s">
        <v>1178</v>
      </c>
      <c r="D62" s="24">
        <v>7</v>
      </c>
      <c r="E62" s="24"/>
      <c r="F62" s="24"/>
      <c r="G62" s="24"/>
      <c r="H62" s="24"/>
    </row>
    <row r="63" spans="1:8">
      <c r="A63" s="161"/>
      <c r="B63" s="163" t="s">
        <v>982</v>
      </c>
      <c r="C63" s="45" t="s">
        <v>1179</v>
      </c>
      <c r="D63" s="162">
        <v>1</v>
      </c>
      <c r="E63" s="162"/>
      <c r="F63" s="162"/>
      <c r="G63" s="162"/>
      <c r="H63" s="162"/>
    </row>
    <row r="64" spans="1:8">
      <c r="A64" s="161"/>
      <c r="B64" s="169" t="s">
        <v>983</v>
      </c>
      <c r="C64" s="163" t="s">
        <v>1180</v>
      </c>
      <c r="D64" s="162">
        <v>1</v>
      </c>
      <c r="E64" s="162"/>
      <c r="F64" s="162"/>
      <c r="G64" s="162"/>
      <c r="H64" s="162"/>
    </row>
    <row r="65" spans="1:8" ht="32.4">
      <c r="A65" s="238"/>
      <c r="B65" s="235" t="s">
        <v>1164</v>
      </c>
      <c r="C65" s="239" t="s">
        <v>1181</v>
      </c>
      <c r="D65" s="240">
        <v>2</v>
      </c>
      <c r="E65" s="240"/>
      <c r="F65" s="240"/>
      <c r="G65" s="240"/>
      <c r="H65" s="240"/>
    </row>
    <row r="66" spans="1:8">
      <c r="A66" s="238"/>
      <c r="B66" s="235" t="s">
        <v>1165</v>
      </c>
      <c r="C66" s="239" t="s">
        <v>1171</v>
      </c>
      <c r="D66" s="240">
        <v>2</v>
      </c>
      <c r="E66" s="240"/>
      <c r="F66" s="240"/>
      <c r="G66" s="240"/>
      <c r="H66" s="240"/>
    </row>
    <row r="67" spans="1:8">
      <c r="A67" s="238"/>
      <c r="B67" s="235" t="s">
        <v>1166</v>
      </c>
      <c r="C67" s="239" t="s">
        <v>1182</v>
      </c>
      <c r="D67" s="240">
        <v>1</v>
      </c>
      <c r="E67" s="240"/>
      <c r="F67" s="240"/>
      <c r="G67" s="240"/>
      <c r="H67" s="240"/>
    </row>
    <row r="68" spans="1:8">
      <c r="A68" s="238"/>
      <c r="B68" s="235" t="s">
        <v>1168</v>
      </c>
      <c r="C68" s="239" t="s">
        <v>1183</v>
      </c>
      <c r="D68" s="240">
        <v>1</v>
      </c>
      <c r="E68" s="240"/>
      <c r="F68" s="240"/>
      <c r="G68" s="240"/>
      <c r="H68" s="240"/>
    </row>
    <row r="69" spans="1:8">
      <c r="A69" s="238"/>
      <c r="B69" s="235" t="s">
        <v>1169</v>
      </c>
      <c r="C69" s="239" t="s">
        <v>1184</v>
      </c>
      <c r="D69" s="240">
        <v>1</v>
      </c>
      <c r="E69" s="240"/>
      <c r="F69" s="240"/>
      <c r="G69" s="240"/>
      <c r="H69" s="240"/>
    </row>
    <row r="70" spans="1:8">
      <c r="A70" s="238"/>
      <c r="B70" s="235" t="s">
        <v>1170</v>
      </c>
      <c r="C70" s="239" t="s">
        <v>1185</v>
      </c>
      <c r="D70" s="240">
        <v>2</v>
      </c>
      <c r="E70" s="240"/>
      <c r="F70" s="240"/>
      <c r="G70" s="240"/>
      <c r="H70" s="240"/>
    </row>
    <row r="71" spans="1:8">
      <c r="A71" s="238"/>
      <c r="B71" s="235" t="s">
        <v>1172</v>
      </c>
      <c r="C71" s="239" t="s">
        <v>1186</v>
      </c>
      <c r="D71" s="240">
        <v>2</v>
      </c>
      <c r="E71" s="240"/>
      <c r="F71" s="240"/>
      <c r="G71" s="240"/>
      <c r="H71" s="240"/>
    </row>
    <row r="72" spans="1:8" ht="32.4">
      <c r="A72" s="238"/>
      <c r="B72" s="235" t="s">
        <v>1187</v>
      </c>
      <c r="C72" s="239" t="s">
        <v>1188</v>
      </c>
      <c r="D72" s="240">
        <v>2</v>
      </c>
      <c r="E72" s="240"/>
      <c r="F72" s="240"/>
      <c r="G72" s="240"/>
      <c r="H72" s="240"/>
    </row>
    <row r="73" spans="1:8">
      <c r="A73" s="23"/>
      <c r="B73" s="43"/>
      <c r="C73" s="45"/>
      <c r="D73" s="24"/>
      <c r="E73" s="24" t="s">
        <v>980</v>
      </c>
      <c r="F73" s="24">
        <f>SUM(D57:D72)</f>
        <v>105</v>
      </c>
      <c r="G73" s="24" t="s">
        <v>44</v>
      </c>
      <c r="H73" s="24">
        <v>16</v>
      </c>
    </row>
    <row r="74" spans="1:8">
      <c r="A74" s="46"/>
      <c r="B74" s="47"/>
      <c r="C74" s="48"/>
      <c r="D74" s="49"/>
      <c r="E74" s="49"/>
      <c r="F74" s="49"/>
      <c r="G74" s="49"/>
      <c r="H74" s="49"/>
    </row>
    <row r="75" spans="1:8" ht="32.4">
      <c r="A75" s="23" t="s">
        <v>705</v>
      </c>
      <c r="B75" s="22" t="s">
        <v>1112</v>
      </c>
      <c r="C75" s="22" t="s">
        <v>1113</v>
      </c>
      <c r="D75" s="24">
        <v>3</v>
      </c>
      <c r="E75" s="24"/>
      <c r="F75" s="24"/>
      <c r="G75" s="84"/>
      <c r="H75" s="24"/>
    </row>
    <row r="76" spans="1:8">
      <c r="A76" s="23"/>
      <c r="B76" s="43"/>
      <c r="C76" s="43"/>
      <c r="D76" s="24"/>
      <c r="E76" s="24" t="s">
        <v>980</v>
      </c>
      <c r="F76" s="24">
        <v>3</v>
      </c>
      <c r="G76" s="24" t="s">
        <v>44</v>
      </c>
      <c r="H76" s="24">
        <v>1</v>
      </c>
    </row>
    <row r="77" spans="1:8">
      <c r="A77" s="46"/>
      <c r="B77" s="47"/>
      <c r="C77" s="48"/>
      <c r="D77" s="49"/>
      <c r="E77" s="49"/>
      <c r="F77" s="49"/>
      <c r="G77" s="49"/>
      <c r="H77" s="49"/>
    </row>
    <row r="78" spans="1:8">
      <c r="A78" s="23" t="s">
        <v>970</v>
      </c>
      <c r="B78" s="164" t="s">
        <v>1106</v>
      </c>
      <c r="C78" s="163" t="s">
        <v>1108</v>
      </c>
      <c r="D78" s="162">
        <v>2</v>
      </c>
      <c r="E78" s="162"/>
      <c r="F78" s="162"/>
      <c r="G78" s="162"/>
      <c r="H78" s="162"/>
    </row>
    <row r="79" spans="1:8" ht="32.4">
      <c r="A79" s="238"/>
      <c r="B79" s="236" t="s">
        <v>1107</v>
      </c>
      <c r="C79" s="239" t="s">
        <v>1109</v>
      </c>
      <c r="D79" s="240">
        <v>3</v>
      </c>
      <c r="E79" s="240"/>
      <c r="F79" s="240"/>
      <c r="G79" s="240"/>
      <c r="H79" s="240"/>
    </row>
    <row r="80" spans="1:8">
      <c r="A80" s="161"/>
      <c r="B80" s="164" t="s">
        <v>1110</v>
      </c>
      <c r="C80" s="163" t="s">
        <v>1111</v>
      </c>
      <c r="D80" s="162">
        <v>2</v>
      </c>
      <c r="E80" s="162"/>
      <c r="F80" s="162"/>
      <c r="G80" s="162"/>
      <c r="H80" s="162"/>
    </row>
    <row r="81" spans="1:8">
      <c r="A81" s="161"/>
      <c r="B81" s="163"/>
      <c r="C81" s="163"/>
      <c r="D81" s="162"/>
      <c r="E81" s="24" t="s">
        <v>980</v>
      </c>
      <c r="F81" s="24">
        <f>SUM(D78:D80)</f>
        <v>7</v>
      </c>
      <c r="G81" s="24" t="s">
        <v>44</v>
      </c>
      <c r="H81" s="24">
        <v>3</v>
      </c>
    </row>
    <row r="82" spans="1:8">
      <c r="A82" s="63"/>
      <c r="B82" s="75"/>
      <c r="C82" s="75"/>
      <c r="D82" s="65"/>
      <c r="E82" s="60" t="s">
        <v>978</v>
      </c>
      <c r="F82" s="60">
        <f>SUM(F2:F81)</f>
        <v>335</v>
      </c>
      <c r="G82" s="60" t="s">
        <v>79</v>
      </c>
      <c r="H82" s="61">
        <f>SUM(H2:H81)</f>
        <v>58</v>
      </c>
    </row>
  </sheetData>
  <phoneticPr fontId="2" type="noConversion"/>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8"/>
  <sheetViews>
    <sheetView topLeftCell="B1" zoomScale="70" zoomScaleNormal="70" workbookViewId="0">
      <pane ySplit="1" topLeftCell="A19" activePane="bottomLeft" state="frozen"/>
      <selection activeCell="A85" sqref="A85"/>
      <selection pane="bottomLeft" activeCell="C6" sqref="C6:C41"/>
    </sheetView>
  </sheetViews>
  <sheetFormatPr defaultRowHeight="16.2"/>
  <cols>
    <col min="1" max="2" width="17.33203125" style="14" customWidth="1"/>
    <col min="3" max="3" width="64.6640625" style="13" customWidth="1"/>
    <col min="4" max="4" width="46.88671875" style="13" customWidth="1"/>
    <col min="5" max="5" width="20.109375" style="1" customWidth="1"/>
    <col min="6" max="6" width="13.44140625" style="4" customWidth="1"/>
    <col min="7" max="7" width="4.44140625" style="4" customWidth="1"/>
    <col min="8" max="8" width="27.44140625" style="4" customWidth="1"/>
    <col min="9" max="9" width="5.77734375" style="4" customWidth="1"/>
    <col min="258" max="258" width="19.33203125" customWidth="1"/>
    <col min="259" max="259" width="25" customWidth="1"/>
    <col min="260" max="260" width="17.33203125" customWidth="1"/>
    <col min="262" max="262" width="11.6640625" customWidth="1"/>
    <col min="263" max="263" width="4.44140625" customWidth="1"/>
    <col min="264" max="264" width="10" customWidth="1"/>
    <col min="265" max="265" width="5.77734375" customWidth="1"/>
    <col min="514" max="514" width="19.33203125" customWidth="1"/>
    <col min="515" max="515" width="25" customWidth="1"/>
    <col min="516" max="516" width="17.33203125" customWidth="1"/>
    <col min="518" max="518" width="11.6640625" customWidth="1"/>
    <col min="519" max="519" width="4.44140625" customWidth="1"/>
    <col min="520" max="520" width="10" customWidth="1"/>
    <col min="521" max="521" width="5.77734375" customWidth="1"/>
    <col min="770" max="770" width="19.33203125" customWidth="1"/>
    <col min="771" max="771" width="25" customWidth="1"/>
    <col min="772" max="772" width="17.33203125" customWidth="1"/>
    <col min="774" max="774" width="11.6640625" customWidth="1"/>
    <col min="775" max="775" width="4.44140625" customWidth="1"/>
    <col min="776" max="776" width="10" customWidth="1"/>
    <col min="777" max="777" width="5.77734375" customWidth="1"/>
    <col min="1026" max="1026" width="19.33203125" customWidth="1"/>
    <col min="1027" max="1027" width="25" customWidth="1"/>
    <col min="1028" max="1028" width="17.33203125" customWidth="1"/>
    <col min="1030" max="1030" width="11.6640625" customWidth="1"/>
    <col min="1031" max="1031" width="4.44140625" customWidth="1"/>
    <col min="1032" max="1032" width="10" customWidth="1"/>
    <col min="1033" max="1033" width="5.77734375" customWidth="1"/>
    <col min="1282" max="1282" width="19.33203125" customWidth="1"/>
    <col min="1283" max="1283" width="25" customWidth="1"/>
    <col min="1284" max="1284" width="17.33203125" customWidth="1"/>
    <col min="1286" max="1286" width="11.6640625" customWidth="1"/>
    <col min="1287" max="1287" width="4.44140625" customWidth="1"/>
    <col min="1288" max="1288" width="10" customWidth="1"/>
    <col min="1289" max="1289" width="5.77734375" customWidth="1"/>
    <col min="1538" max="1538" width="19.33203125" customWidth="1"/>
    <col min="1539" max="1539" width="25" customWidth="1"/>
    <col min="1540" max="1540" width="17.33203125" customWidth="1"/>
    <col min="1542" max="1542" width="11.6640625" customWidth="1"/>
    <col min="1543" max="1543" width="4.44140625" customWidth="1"/>
    <col min="1544" max="1544" width="10" customWidth="1"/>
    <col min="1545" max="1545" width="5.77734375" customWidth="1"/>
    <col min="1794" max="1794" width="19.33203125" customWidth="1"/>
    <col min="1795" max="1795" width="25" customWidth="1"/>
    <col min="1796" max="1796" width="17.33203125" customWidth="1"/>
    <col min="1798" max="1798" width="11.6640625" customWidth="1"/>
    <col min="1799" max="1799" width="4.44140625" customWidth="1"/>
    <col min="1800" max="1800" width="10" customWidth="1"/>
    <col min="1801" max="1801" width="5.77734375" customWidth="1"/>
    <col min="2050" max="2050" width="19.33203125" customWidth="1"/>
    <col min="2051" max="2051" width="25" customWidth="1"/>
    <col min="2052" max="2052" width="17.33203125" customWidth="1"/>
    <col min="2054" max="2054" width="11.6640625" customWidth="1"/>
    <col min="2055" max="2055" width="4.44140625" customWidth="1"/>
    <col min="2056" max="2056" width="10" customWidth="1"/>
    <col min="2057" max="2057" width="5.77734375" customWidth="1"/>
    <col min="2306" max="2306" width="19.33203125" customWidth="1"/>
    <col min="2307" max="2307" width="25" customWidth="1"/>
    <col min="2308" max="2308" width="17.33203125" customWidth="1"/>
    <col min="2310" max="2310" width="11.6640625" customWidth="1"/>
    <col min="2311" max="2311" width="4.44140625" customWidth="1"/>
    <col min="2312" max="2312" width="10" customWidth="1"/>
    <col min="2313" max="2313" width="5.77734375" customWidth="1"/>
    <col min="2562" max="2562" width="19.33203125" customWidth="1"/>
    <col min="2563" max="2563" width="25" customWidth="1"/>
    <col min="2564" max="2564" width="17.33203125" customWidth="1"/>
    <col min="2566" max="2566" width="11.6640625" customWidth="1"/>
    <col min="2567" max="2567" width="4.44140625" customWidth="1"/>
    <col min="2568" max="2568" width="10" customWidth="1"/>
    <col min="2569" max="2569" width="5.77734375" customWidth="1"/>
    <col min="2818" max="2818" width="19.33203125" customWidth="1"/>
    <col min="2819" max="2819" width="25" customWidth="1"/>
    <col min="2820" max="2820" width="17.33203125" customWidth="1"/>
    <col min="2822" max="2822" width="11.6640625" customWidth="1"/>
    <col min="2823" max="2823" width="4.44140625" customWidth="1"/>
    <col min="2824" max="2824" width="10" customWidth="1"/>
    <col min="2825" max="2825" width="5.77734375" customWidth="1"/>
    <col min="3074" max="3074" width="19.33203125" customWidth="1"/>
    <col min="3075" max="3075" width="25" customWidth="1"/>
    <col min="3076" max="3076" width="17.33203125" customWidth="1"/>
    <col min="3078" max="3078" width="11.6640625" customWidth="1"/>
    <col min="3079" max="3079" width="4.44140625" customWidth="1"/>
    <col min="3080" max="3080" width="10" customWidth="1"/>
    <col min="3081" max="3081" width="5.77734375" customWidth="1"/>
    <col min="3330" max="3330" width="19.33203125" customWidth="1"/>
    <col min="3331" max="3331" width="25" customWidth="1"/>
    <col min="3332" max="3332" width="17.33203125" customWidth="1"/>
    <col min="3334" max="3334" width="11.6640625" customWidth="1"/>
    <col min="3335" max="3335" width="4.44140625" customWidth="1"/>
    <col min="3336" max="3336" width="10" customWidth="1"/>
    <col min="3337" max="3337" width="5.77734375" customWidth="1"/>
    <col min="3586" max="3586" width="19.33203125" customWidth="1"/>
    <col min="3587" max="3587" width="25" customWidth="1"/>
    <col min="3588" max="3588" width="17.33203125" customWidth="1"/>
    <col min="3590" max="3590" width="11.6640625" customWidth="1"/>
    <col min="3591" max="3591" width="4.44140625" customWidth="1"/>
    <col min="3592" max="3592" width="10" customWidth="1"/>
    <col min="3593" max="3593" width="5.77734375" customWidth="1"/>
    <col min="3842" max="3842" width="19.33203125" customWidth="1"/>
    <col min="3843" max="3843" width="25" customWidth="1"/>
    <col min="3844" max="3844" width="17.33203125" customWidth="1"/>
    <col min="3846" max="3846" width="11.6640625" customWidth="1"/>
    <col min="3847" max="3847" width="4.44140625" customWidth="1"/>
    <col min="3848" max="3848" width="10" customWidth="1"/>
    <col min="3849" max="3849" width="5.77734375" customWidth="1"/>
    <col min="4098" max="4098" width="19.33203125" customWidth="1"/>
    <col min="4099" max="4099" width="25" customWidth="1"/>
    <col min="4100" max="4100" width="17.33203125" customWidth="1"/>
    <col min="4102" max="4102" width="11.6640625" customWidth="1"/>
    <col min="4103" max="4103" width="4.44140625" customWidth="1"/>
    <col min="4104" max="4104" width="10" customWidth="1"/>
    <col min="4105" max="4105" width="5.77734375" customWidth="1"/>
    <col min="4354" max="4354" width="19.33203125" customWidth="1"/>
    <col min="4355" max="4355" width="25" customWidth="1"/>
    <col min="4356" max="4356" width="17.33203125" customWidth="1"/>
    <col min="4358" max="4358" width="11.6640625" customWidth="1"/>
    <col min="4359" max="4359" width="4.44140625" customWidth="1"/>
    <col min="4360" max="4360" width="10" customWidth="1"/>
    <col min="4361" max="4361" width="5.77734375" customWidth="1"/>
    <col min="4610" max="4610" width="19.33203125" customWidth="1"/>
    <col min="4611" max="4611" width="25" customWidth="1"/>
    <col min="4612" max="4612" width="17.33203125" customWidth="1"/>
    <col min="4614" max="4614" width="11.6640625" customWidth="1"/>
    <col min="4615" max="4615" width="4.44140625" customWidth="1"/>
    <col min="4616" max="4616" width="10" customWidth="1"/>
    <col min="4617" max="4617" width="5.77734375" customWidth="1"/>
    <col min="4866" max="4866" width="19.33203125" customWidth="1"/>
    <col min="4867" max="4867" width="25" customWidth="1"/>
    <col min="4868" max="4868" width="17.33203125" customWidth="1"/>
    <col min="4870" max="4870" width="11.6640625" customWidth="1"/>
    <col min="4871" max="4871" width="4.44140625" customWidth="1"/>
    <col min="4872" max="4872" width="10" customWidth="1"/>
    <col min="4873" max="4873" width="5.77734375" customWidth="1"/>
    <col min="5122" max="5122" width="19.33203125" customWidth="1"/>
    <col min="5123" max="5123" width="25" customWidth="1"/>
    <col min="5124" max="5124" width="17.33203125" customWidth="1"/>
    <col min="5126" max="5126" width="11.6640625" customWidth="1"/>
    <col min="5127" max="5127" width="4.44140625" customWidth="1"/>
    <col min="5128" max="5128" width="10" customWidth="1"/>
    <col min="5129" max="5129" width="5.77734375" customWidth="1"/>
    <col min="5378" max="5378" width="19.33203125" customWidth="1"/>
    <col min="5379" max="5379" width="25" customWidth="1"/>
    <col min="5380" max="5380" width="17.33203125" customWidth="1"/>
    <col min="5382" max="5382" width="11.6640625" customWidth="1"/>
    <col min="5383" max="5383" width="4.44140625" customWidth="1"/>
    <col min="5384" max="5384" width="10" customWidth="1"/>
    <col min="5385" max="5385" width="5.77734375" customWidth="1"/>
    <col min="5634" max="5634" width="19.33203125" customWidth="1"/>
    <col min="5635" max="5635" width="25" customWidth="1"/>
    <col min="5636" max="5636" width="17.33203125" customWidth="1"/>
    <col min="5638" max="5638" width="11.6640625" customWidth="1"/>
    <col min="5639" max="5639" width="4.44140625" customWidth="1"/>
    <col min="5640" max="5640" width="10" customWidth="1"/>
    <col min="5641" max="5641" width="5.77734375" customWidth="1"/>
    <col min="5890" max="5890" width="19.33203125" customWidth="1"/>
    <col min="5891" max="5891" width="25" customWidth="1"/>
    <col min="5892" max="5892" width="17.33203125" customWidth="1"/>
    <col min="5894" max="5894" width="11.6640625" customWidth="1"/>
    <col min="5895" max="5895" width="4.44140625" customWidth="1"/>
    <col min="5896" max="5896" width="10" customWidth="1"/>
    <col min="5897" max="5897" width="5.77734375" customWidth="1"/>
    <col min="6146" max="6146" width="19.33203125" customWidth="1"/>
    <col min="6147" max="6147" width="25" customWidth="1"/>
    <col min="6148" max="6148" width="17.33203125" customWidth="1"/>
    <col min="6150" max="6150" width="11.6640625" customWidth="1"/>
    <col min="6151" max="6151" width="4.44140625" customWidth="1"/>
    <col min="6152" max="6152" width="10" customWidth="1"/>
    <col min="6153" max="6153" width="5.77734375" customWidth="1"/>
    <col min="6402" max="6402" width="19.33203125" customWidth="1"/>
    <col min="6403" max="6403" width="25" customWidth="1"/>
    <col min="6404" max="6404" width="17.33203125" customWidth="1"/>
    <col min="6406" max="6406" width="11.6640625" customWidth="1"/>
    <col min="6407" max="6407" width="4.44140625" customWidth="1"/>
    <col min="6408" max="6408" width="10" customWidth="1"/>
    <col min="6409" max="6409" width="5.77734375" customWidth="1"/>
    <col min="6658" max="6658" width="19.33203125" customWidth="1"/>
    <col min="6659" max="6659" width="25" customWidth="1"/>
    <col min="6660" max="6660" width="17.33203125" customWidth="1"/>
    <col min="6662" max="6662" width="11.6640625" customWidth="1"/>
    <col min="6663" max="6663" width="4.44140625" customWidth="1"/>
    <col min="6664" max="6664" width="10" customWidth="1"/>
    <col min="6665" max="6665" width="5.77734375" customWidth="1"/>
    <col min="6914" max="6914" width="19.33203125" customWidth="1"/>
    <col min="6915" max="6915" width="25" customWidth="1"/>
    <col min="6916" max="6916" width="17.33203125" customWidth="1"/>
    <col min="6918" max="6918" width="11.6640625" customWidth="1"/>
    <col min="6919" max="6919" width="4.44140625" customWidth="1"/>
    <col min="6920" max="6920" width="10" customWidth="1"/>
    <col min="6921" max="6921" width="5.77734375" customWidth="1"/>
    <col min="7170" max="7170" width="19.33203125" customWidth="1"/>
    <col min="7171" max="7171" width="25" customWidth="1"/>
    <col min="7172" max="7172" width="17.33203125" customWidth="1"/>
    <col min="7174" max="7174" width="11.6640625" customWidth="1"/>
    <col min="7175" max="7175" width="4.44140625" customWidth="1"/>
    <col min="7176" max="7176" width="10" customWidth="1"/>
    <col min="7177" max="7177" width="5.77734375" customWidth="1"/>
    <col min="7426" max="7426" width="19.33203125" customWidth="1"/>
    <col min="7427" max="7427" width="25" customWidth="1"/>
    <col min="7428" max="7428" width="17.33203125" customWidth="1"/>
    <col min="7430" max="7430" width="11.6640625" customWidth="1"/>
    <col min="7431" max="7431" width="4.44140625" customWidth="1"/>
    <col min="7432" max="7432" width="10" customWidth="1"/>
    <col min="7433" max="7433" width="5.77734375" customWidth="1"/>
    <col min="7682" max="7682" width="19.33203125" customWidth="1"/>
    <col min="7683" max="7683" width="25" customWidth="1"/>
    <col min="7684" max="7684" width="17.33203125" customWidth="1"/>
    <col min="7686" max="7686" width="11.6640625" customWidth="1"/>
    <col min="7687" max="7687" width="4.44140625" customWidth="1"/>
    <col min="7688" max="7688" width="10" customWidth="1"/>
    <col min="7689" max="7689" width="5.77734375" customWidth="1"/>
    <col min="7938" max="7938" width="19.33203125" customWidth="1"/>
    <col min="7939" max="7939" width="25" customWidth="1"/>
    <col min="7940" max="7940" width="17.33203125" customWidth="1"/>
    <col min="7942" max="7942" width="11.6640625" customWidth="1"/>
    <col min="7943" max="7943" width="4.44140625" customWidth="1"/>
    <col min="7944" max="7944" width="10" customWidth="1"/>
    <col min="7945" max="7945" width="5.77734375" customWidth="1"/>
    <col min="8194" max="8194" width="19.33203125" customWidth="1"/>
    <col min="8195" max="8195" width="25" customWidth="1"/>
    <col min="8196" max="8196" width="17.33203125" customWidth="1"/>
    <col min="8198" max="8198" width="11.6640625" customWidth="1"/>
    <col min="8199" max="8199" width="4.44140625" customWidth="1"/>
    <col min="8200" max="8200" width="10" customWidth="1"/>
    <col min="8201" max="8201" width="5.77734375" customWidth="1"/>
    <col min="8450" max="8450" width="19.33203125" customWidth="1"/>
    <col min="8451" max="8451" width="25" customWidth="1"/>
    <col min="8452" max="8452" width="17.33203125" customWidth="1"/>
    <col min="8454" max="8454" width="11.6640625" customWidth="1"/>
    <col min="8455" max="8455" width="4.44140625" customWidth="1"/>
    <col min="8456" max="8456" width="10" customWidth="1"/>
    <col min="8457" max="8457" width="5.77734375" customWidth="1"/>
    <col min="8706" max="8706" width="19.33203125" customWidth="1"/>
    <col min="8707" max="8707" width="25" customWidth="1"/>
    <col min="8708" max="8708" width="17.33203125" customWidth="1"/>
    <col min="8710" max="8710" width="11.6640625" customWidth="1"/>
    <col min="8711" max="8711" width="4.44140625" customWidth="1"/>
    <col min="8712" max="8712" width="10" customWidth="1"/>
    <col min="8713" max="8713" width="5.77734375" customWidth="1"/>
    <col min="8962" max="8962" width="19.33203125" customWidth="1"/>
    <col min="8963" max="8963" width="25" customWidth="1"/>
    <col min="8964" max="8964" width="17.33203125" customWidth="1"/>
    <col min="8966" max="8966" width="11.6640625" customWidth="1"/>
    <col min="8967" max="8967" width="4.44140625" customWidth="1"/>
    <col min="8968" max="8968" width="10" customWidth="1"/>
    <col min="8969" max="8969" width="5.77734375" customWidth="1"/>
    <col min="9218" max="9218" width="19.33203125" customWidth="1"/>
    <col min="9219" max="9219" width="25" customWidth="1"/>
    <col min="9220" max="9220" width="17.33203125" customWidth="1"/>
    <col min="9222" max="9222" width="11.6640625" customWidth="1"/>
    <col min="9223" max="9223" width="4.44140625" customWidth="1"/>
    <col min="9224" max="9224" width="10" customWidth="1"/>
    <col min="9225" max="9225" width="5.77734375" customWidth="1"/>
    <col min="9474" max="9474" width="19.33203125" customWidth="1"/>
    <col min="9475" max="9475" width="25" customWidth="1"/>
    <col min="9476" max="9476" width="17.33203125" customWidth="1"/>
    <col min="9478" max="9478" width="11.6640625" customWidth="1"/>
    <col min="9479" max="9479" width="4.44140625" customWidth="1"/>
    <col min="9480" max="9480" width="10" customWidth="1"/>
    <col min="9481" max="9481" width="5.77734375" customWidth="1"/>
    <col min="9730" max="9730" width="19.33203125" customWidth="1"/>
    <col min="9731" max="9731" width="25" customWidth="1"/>
    <col min="9732" max="9732" width="17.33203125" customWidth="1"/>
    <col min="9734" max="9734" width="11.6640625" customWidth="1"/>
    <col min="9735" max="9735" width="4.44140625" customWidth="1"/>
    <col min="9736" max="9736" width="10" customWidth="1"/>
    <col min="9737" max="9737" width="5.77734375" customWidth="1"/>
    <col min="9986" max="9986" width="19.33203125" customWidth="1"/>
    <col min="9987" max="9987" width="25" customWidth="1"/>
    <col min="9988" max="9988" width="17.33203125" customWidth="1"/>
    <col min="9990" max="9990" width="11.6640625" customWidth="1"/>
    <col min="9991" max="9991" width="4.44140625" customWidth="1"/>
    <col min="9992" max="9992" width="10" customWidth="1"/>
    <col min="9993" max="9993" width="5.77734375" customWidth="1"/>
    <col min="10242" max="10242" width="19.33203125" customWidth="1"/>
    <col min="10243" max="10243" width="25" customWidth="1"/>
    <col min="10244" max="10244" width="17.33203125" customWidth="1"/>
    <col min="10246" max="10246" width="11.6640625" customWidth="1"/>
    <col min="10247" max="10247" width="4.44140625" customWidth="1"/>
    <col min="10248" max="10248" width="10" customWidth="1"/>
    <col min="10249" max="10249" width="5.77734375" customWidth="1"/>
    <col min="10498" max="10498" width="19.33203125" customWidth="1"/>
    <col min="10499" max="10499" width="25" customWidth="1"/>
    <col min="10500" max="10500" width="17.33203125" customWidth="1"/>
    <col min="10502" max="10502" width="11.6640625" customWidth="1"/>
    <col min="10503" max="10503" width="4.44140625" customWidth="1"/>
    <col min="10504" max="10504" width="10" customWidth="1"/>
    <col min="10505" max="10505" width="5.77734375" customWidth="1"/>
    <col min="10754" max="10754" width="19.33203125" customWidth="1"/>
    <col min="10755" max="10755" width="25" customWidth="1"/>
    <col min="10756" max="10756" width="17.33203125" customWidth="1"/>
    <col min="10758" max="10758" width="11.6640625" customWidth="1"/>
    <col min="10759" max="10759" width="4.44140625" customWidth="1"/>
    <col min="10760" max="10760" width="10" customWidth="1"/>
    <col min="10761" max="10761" width="5.77734375" customWidth="1"/>
    <col min="11010" max="11010" width="19.33203125" customWidth="1"/>
    <col min="11011" max="11011" width="25" customWidth="1"/>
    <col min="11012" max="11012" width="17.33203125" customWidth="1"/>
    <col min="11014" max="11014" width="11.6640625" customWidth="1"/>
    <col min="11015" max="11015" width="4.44140625" customWidth="1"/>
    <col min="11016" max="11016" width="10" customWidth="1"/>
    <col min="11017" max="11017" width="5.77734375" customWidth="1"/>
    <col min="11266" max="11266" width="19.33203125" customWidth="1"/>
    <col min="11267" max="11267" width="25" customWidth="1"/>
    <col min="11268" max="11268" width="17.33203125" customWidth="1"/>
    <col min="11270" max="11270" width="11.6640625" customWidth="1"/>
    <col min="11271" max="11271" width="4.44140625" customWidth="1"/>
    <col min="11272" max="11272" width="10" customWidth="1"/>
    <col min="11273" max="11273" width="5.77734375" customWidth="1"/>
    <col min="11522" max="11522" width="19.33203125" customWidth="1"/>
    <col min="11523" max="11523" width="25" customWidth="1"/>
    <col min="11524" max="11524" width="17.33203125" customWidth="1"/>
    <col min="11526" max="11526" width="11.6640625" customWidth="1"/>
    <col min="11527" max="11527" width="4.44140625" customWidth="1"/>
    <col min="11528" max="11528" width="10" customWidth="1"/>
    <col min="11529" max="11529" width="5.77734375" customWidth="1"/>
    <col min="11778" max="11778" width="19.33203125" customWidth="1"/>
    <col min="11779" max="11779" width="25" customWidth="1"/>
    <col min="11780" max="11780" width="17.33203125" customWidth="1"/>
    <col min="11782" max="11782" width="11.6640625" customWidth="1"/>
    <col min="11783" max="11783" width="4.44140625" customWidth="1"/>
    <col min="11784" max="11784" width="10" customWidth="1"/>
    <col min="11785" max="11785" width="5.77734375" customWidth="1"/>
    <col min="12034" max="12034" width="19.33203125" customWidth="1"/>
    <col min="12035" max="12035" width="25" customWidth="1"/>
    <col min="12036" max="12036" width="17.33203125" customWidth="1"/>
    <col min="12038" max="12038" width="11.6640625" customWidth="1"/>
    <col min="12039" max="12039" width="4.44140625" customWidth="1"/>
    <col min="12040" max="12040" width="10" customWidth="1"/>
    <col min="12041" max="12041" width="5.77734375" customWidth="1"/>
    <col min="12290" max="12290" width="19.33203125" customWidth="1"/>
    <col min="12291" max="12291" width="25" customWidth="1"/>
    <col min="12292" max="12292" width="17.33203125" customWidth="1"/>
    <col min="12294" max="12294" width="11.6640625" customWidth="1"/>
    <col min="12295" max="12295" width="4.44140625" customWidth="1"/>
    <col min="12296" max="12296" width="10" customWidth="1"/>
    <col min="12297" max="12297" width="5.77734375" customWidth="1"/>
    <col min="12546" max="12546" width="19.33203125" customWidth="1"/>
    <col min="12547" max="12547" width="25" customWidth="1"/>
    <col min="12548" max="12548" width="17.33203125" customWidth="1"/>
    <col min="12550" max="12550" width="11.6640625" customWidth="1"/>
    <col min="12551" max="12551" width="4.44140625" customWidth="1"/>
    <col min="12552" max="12552" width="10" customWidth="1"/>
    <col min="12553" max="12553" width="5.77734375" customWidth="1"/>
    <col min="12802" max="12802" width="19.33203125" customWidth="1"/>
    <col min="12803" max="12803" width="25" customWidth="1"/>
    <col min="12804" max="12804" width="17.33203125" customWidth="1"/>
    <col min="12806" max="12806" width="11.6640625" customWidth="1"/>
    <col min="12807" max="12807" width="4.44140625" customWidth="1"/>
    <col min="12808" max="12808" width="10" customWidth="1"/>
    <col min="12809" max="12809" width="5.77734375" customWidth="1"/>
    <col min="13058" max="13058" width="19.33203125" customWidth="1"/>
    <col min="13059" max="13059" width="25" customWidth="1"/>
    <col min="13060" max="13060" width="17.33203125" customWidth="1"/>
    <col min="13062" max="13062" width="11.6640625" customWidth="1"/>
    <col min="13063" max="13063" width="4.44140625" customWidth="1"/>
    <col min="13064" max="13064" width="10" customWidth="1"/>
    <col min="13065" max="13065" width="5.77734375" customWidth="1"/>
    <col min="13314" max="13314" width="19.33203125" customWidth="1"/>
    <col min="13315" max="13315" width="25" customWidth="1"/>
    <col min="13316" max="13316" width="17.33203125" customWidth="1"/>
    <col min="13318" max="13318" width="11.6640625" customWidth="1"/>
    <col min="13319" max="13319" width="4.44140625" customWidth="1"/>
    <col min="13320" max="13320" width="10" customWidth="1"/>
    <col min="13321" max="13321" width="5.77734375" customWidth="1"/>
    <col min="13570" max="13570" width="19.33203125" customWidth="1"/>
    <col min="13571" max="13571" width="25" customWidth="1"/>
    <col min="13572" max="13572" width="17.33203125" customWidth="1"/>
    <col min="13574" max="13574" width="11.6640625" customWidth="1"/>
    <col min="13575" max="13575" width="4.44140625" customWidth="1"/>
    <col min="13576" max="13576" width="10" customWidth="1"/>
    <col min="13577" max="13577" width="5.77734375" customWidth="1"/>
    <col min="13826" max="13826" width="19.33203125" customWidth="1"/>
    <col min="13827" max="13827" width="25" customWidth="1"/>
    <col min="13828" max="13828" width="17.33203125" customWidth="1"/>
    <col min="13830" max="13830" width="11.6640625" customWidth="1"/>
    <col min="13831" max="13831" width="4.44140625" customWidth="1"/>
    <col min="13832" max="13832" width="10" customWidth="1"/>
    <col min="13833" max="13833" width="5.77734375" customWidth="1"/>
    <col min="14082" max="14082" width="19.33203125" customWidth="1"/>
    <col min="14083" max="14083" width="25" customWidth="1"/>
    <col min="14084" max="14084" width="17.33203125" customWidth="1"/>
    <col min="14086" max="14086" width="11.6640625" customWidth="1"/>
    <col min="14087" max="14087" width="4.44140625" customWidth="1"/>
    <col min="14088" max="14088" width="10" customWidth="1"/>
    <col min="14089" max="14089" width="5.77734375" customWidth="1"/>
    <col min="14338" max="14338" width="19.33203125" customWidth="1"/>
    <col min="14339" max="14339" width="25" customWidth="1"/>
    <col min="14340" max="14340" width="17.33203125" customWidth="1"/>
    <col min="14342" max="14342" width="11.6640625" customWidth="1"/>
    <col min="14343" max="14343" width="4.44140625" customWidth="1"/>
    <col min="14344" max="14344" width="10" customWidth="1"/>
    <col min="14345" max="14345" width="5.77734375" customWidth="1"/>
    <col min="14594" max="14594" width="19.33203125" customWidth="1"/>
    <col min="14595" max="14595" width="25" customWidth="1"/>
    <col min="14596" max="14596" width="17.33203125" customWidth="1"/>
    <col min="14598" max="14598" width="11.6640625" customWidth="1"/>
    <col min="14599" max="14599" width="4.44140625" customWidth="1"/>
    <col min="14600" max="14600" width="10" customWidth="1"/>
    <col min="14601" max="14601" width="5.77734375" customWidth="1"/>
    <col min="14850" max="14850" width="19.33203125" customWidth="1"/>
    <col min="14851" max="14851" width="25" customWidth="1"/>
    <col min="14852" max="14852" width="17.33203125" customWidth="1"/>
    <col min="14854" max="14854" width="11.6640625" customWidth="1"/>
    <col min="14855" max="14855" width="4.44140625" customWidth="1"/>
    <col min="14856" max="14856" width="10" customWidth="1"/>
    <col min="14857" max="14857" width="5.77734375" customWidth="1"/>
    <col min="15106" max="15106" width="19.33203125" customWidth="1"/>
    <col min="15107" max="15107" width="25" customWidth="1"/>
    <col min="15108" max="15108" width="17.33203125" customWidth="1"/>
    <col min="15110" max="15110" width="11.6640625" customWidth="1"/>
    <col min="15111" max="15111" width="4.44140625" customWidth="1"/>
    <col min="15112" max="15112" width="10" customWidth="1"/>
    <col min="15113" max="15113" width="5.77734375" customWidth="1"/>
    <col min="15362" max="15362" width="19.33203125" customWidth="1"/>
    <col min="15363" max="15363" width="25" customWidth="1"/>
    <col min="15364" max="15364" width="17.33203125" customWidth="1"/>
    <col min="15366" max="15366" width="11.6640625" customWidth="1"/>
    <col min="15367" max="15367" width="4.44140625" customWidth="1"/>
    <col min="15368" max="15368" width="10" customWidth="1"/>
    <col min="15369" max="15369" width="5.77734375" customWidth="1"/>
    <col min="15618" max="15618" width="19.33203125" customWidth="1"/>
    <col min="15619" max="15619" width="25" customWidth="1"/>
    <col min="15620" max="15620" width="17.33203125" customWidth="1"/>
    <col min="15622" max="15622" width="11.6640625" customWidth="1"/>
    <col min="15623" max="15623" width="4.44140625" customWidth="1"/>
    <col min="15624" max="15624" width="10" customWidth="1"/>
    <col min="15625" max="15625" width="5.77734375" customWidth="1"/>
    <col min="15874" max="15874" width="19.33203125" customWidth="1"/>
    <col min="15875" max="15875" width="25" customWidth="1"/>
    <col min="15876" max="15876" width="17.33203125" customWidth="1"/>
    <col min="15878" max="15878" width="11.6640625" customWidth="1"/>
    <col min="15879" max="15879" width="4.44140625" customWidth="1"/>
    <col min="15880" max="15880" width="10" customWidth="1"/>
    <col min="15881" max="15881" width="5.77734375" customWidth="1"/>
    <col min="16130" max="16130" width="19.33203125" customWidth="1"/>
    <col min="16131" max="16131" width="25" customWidth="1"/>
    <col min="16132" max="16132" width="17.33203125" customWidth="1"/>
    <col min="16134" max="16134" width="11.6640625" customWidth="1"/>
    <col min="16135" max="16135" width="4.44140625" customWidth="1"/>
    <col min="16136" max="16136" width="10" customWidth="1"/>
    <col min="16137" max="16137" width="5.77734375" customWidth="1"/>
    <col min="16384" max="16384" width="9" customWidth="1"/>
  </cols>
  <sheetData>
    <row r="1" spans="1:9" s="12" customFormat="1">
      <c r="A1" s="62" t="s">
        <v>117</v>
      </c>
      <c r="B1" s="248" t="s">
        <v>1250</v>
      </c>
      <c r="C1" s="25" t="s">
        <v>37</v>
      </c>
      <c r="D1" s="25" t="s">
        <v>36</v>
      </c>
      <c r="E1" s="66" t="s">
        <v>977</v>
      </c>
      <c r="F1" s="25" t="s">
        <v>979</v>
      </c>
      <c r="G1" s="25"/>
      <c r="H1" s="25" t="s">
        <v>47</v>
      </c>
      <c r="I1" s="25"/>
    </row>
    <row r="2" spans="1:9" s="12" customFormat="1">
      <c r="A2" s="93" t="s">
        <v>122</v>
      </c>
      <c r="B2" s="249" t="s">
        <v>1252</v>
      </c>
      <c r="C2" s="167" t="s">
        <v>1253</v>
      </c>
      <c r="D2" s="90" t="s">
        <v>1254</v>
      </c>
      <c r="E2" s="94">
        <v>1</v>
      </c>
      <c r="F2" s="94"/>
      <c r="G2" s="94"/>
      <c r="H2" s="94"/>
      <c r="I2" s="94"/>
    </row>
    <row r="3" spans="1:9" s="12" customFormat="1">
      <c r="A3" s="96"/>
      <c r="B3" s="249"/>
      <c r="C3" s="151" t="s">
        <v>1255</v>
      </c>
      <c r="D3" s="97" t="s">
        <v>1256</v>
      </c>
      <c r="E3" s="98">
        <v>1</v>
      </c>
      <c r="F3" s="98"/>
      <c r="G3" s="98"/>
      <c r="H3" s="98"/>
      <c r="I3" s="98"/>
    </row>
    <row r="4" spans="1:9" s="12" customFormat="1">
      <c r="A4" s="96"/>
      <c r="B4" s="249"/>
      <c r="C4" s="151"/>
      <c r="D4" s="97"/>
      <c r="E4" s="98"/>
      <c r="F4" s="94" t="s">
        <v>981</v>
      </c>
      <c r="G4" s="94">
        <v>2</v>
      </c>
      <c r="H4" s="94" t="s">
        <v>144</v>
      </c>
      <c r="I4" s="94">
        <v>2</v>
      </c>
    </row>
    <row r="5" spans="1:9" s="12" customFormat="1">
      <c r="A5" s="29"/>
      <c r="B5" s="250"/>
      <c r="C5" s="35"/>
      <c r="D5" s="31"/>
      <c r="E5" s="33"/>
      <c r="F5" s="33"/>
      <c r="G5" s="33"/>
      <c r="H5" s="33"/>
      <c r="I5" s="33"/>
    </row>
    <row r="6" spans="1:9">
      <c r="A6" s="26" t="s">
        <v>66</v>
      </c>
      <c r="B6" s="229" t="s">
        <v>1251</v>
      </c>
      <c r="C6" s="149" t="s">
        <v>917</v>
      </c>
      <c r="D6" s="179" t="s">
        <v>918</v>
      </c>
      <c r="E6" s="178">
        <v>2</v>
      </c>
      <c r="F6" s="32"/>
      <c r="G6" s="32"/>
      <c r="H6" s="32"/>
      <c r="I6" s="32"/>
    </row>
    <row r="7" spans="1:9">
      <c r="A7" s="96"/>
      <c r="B7" s="249"/>
      <c r="C7" s="149" t="s">
        <v>919</v>
      </c>
      <c r="D7" s="179" t="s">
        <v>1191</v>
      </c>
      <c r="E7" s="178">
        <v>2</v>
      </c>
      <c r="F7" s="32"/>
      <c r="G7" s="32"/>
      <c r="H7" s="32"/>
      <c r="I7" s="32"/>
    </row>
    <row r="8" spans="1:9">
      <c r="A8" s="96"/>
      <c r="B8" s="249"/>
      <c r="C8" s="149" t="s">
        <v>921</v>
      </c>
      <c r="D8" s="180" t="s">
        <v>1190</v>
      </c>
      <c r="E8" s="178">
        <v>1</v>
      </c>
      <c r="F8" s="32"/>
      <c r="G8" s="32"/>
      <c r="H8" s="32"/>
      <c r="I8" s="32"/>
    </row>
    <row r="9" spans="1:9" ht="64.8">
      <c r="A9" s="26"/>
      <c r="B9" s="229"/>
      <c r="C9" s="34" t="s">
        <v>753</v>
      </c>
      <c r="D9" s="183" t="s">
        <v>1189</v>
      </c>
      <c r="E9" s="178">
        <v>43</v>
      </c>
      <c r="F9" s="32"/>
      <c r="G9" s="32"/>
      <c r="H9" s="32"/>
      <c r="I9" s="32"/>
    </row>
    <row r="10" spans="1:9">
      <c r="A10" s="26"/>
      <c r="B10" s="229"/>
      <c r="C10" s="30" t="s">
        <v>683</v>
      </c>
      <c r="D10" s="184" t="s">
        <v>684</v>
      </c>
      <c r="E10" s="178">
        <v>1</v>
      </c>
      <c r="F10" s="32"/>
      <c r="G10" s="32"/>
      <c r="H10" s="32"/>
      <c r="I10" s="32"/>
    </row>
    <row r="11" spans="1:9" ht="32.4">
      <c r="A11" s="26"/>
      <c r="B11" s="229"/>
      <c r="C11" s="173" t="s">
        <v>697</v>
      </c>
      <c r="D11" s="185" t="s">
        <v>1195</v>
      </c>
      <c r="E11" s="178">
        <v>7</v>
      </c>
      <c r="F11" s="32"/>
      <c r="G11" s="32"/>
      <c r="H11" s="32"/>
      <c r="I11" s="32"/>
    </row>
    <row r="12" spans="1:9">
      <c r="A12" s="26"/>
      <c r="B12" s="229"/>
      <c r="C12" s="30" t="s">
        <v>724</v>
      </c>
      <c r="D12" s="184" t="s">
        <v>1198</v>
      </c>
      <c r="E12" s="178">
        <v>6</v>
      </c>
      <c r="F12" s="32"/>
      <c r="G12" s="32"/>
      <c r="H12" s="32"/>
      <c r="I12" s="32"/>
    </row>
    <row r="13" spans="1:9">
      <c r="A13" s="26"/>
      <c r="B13" s="229"/>
      <c r="C13" s="30" t="s">
        <v>732</v>
      </c>
      <c r="D13" s="179" t="s">
        <v>1192</v>
      </c>
      <c r="E13" s="178">
        <v>15</v>
      </c>
      <c r="F13" s="32"/>
      <c r="G13" s="32"/>
      <c r="H13" s="32"/>
      <c r="I13" s="32"/>
    </row>
    <row r="14" spans="1:9" ht="32.4">
      <c r="A14" s="26"/>
      <c r="B14" s="229"/>
      <c r="C14" s="30" t="s">
        <v>750</v>
      </c>
      <c r="D14" s="179" t="s">
        <v>1196</v>
      </c>
      <c r="E14" s="178">
        <v>6</v>
      </c>
      <c r="F14" s="32"/>
      <c r="G14" s="32"/>
      <c r="H14" s="32"/>
      <c r="I14" s="32"/>
    </row>
    <row r="15" spans="1:9" ht="32.4">
      <c r="A15" s="26"/>
      <c r="B15" s="229"/>
      <c r="C15" s="173" t="s">
        <v>755</v>
      </c>
      <c r="D15" s="180" t="s">
        <v>1197</v>
      </c>
      <c r="E15" s="178">
        <v>4</v>
      </c>
      <c r="F15" s="32"/>
      <c r="G15" s="32"/>
      <c r="H15" s="32"/>
      <c r="I15" s="32"/>
    </row>
    <row r="16" spans="1:9">
      <c r="A16" s="26"/>
      <c r="B16" s="229"/>
      <c r="C16" s="172" t="s">
        <v>939</v>
      </c>
      <c r="D16" s="179" t="s">
        <v>1199</v>
      </c>
      <c r="E16" s="178">
        <v>12</v>
      </c>
      <c r="F16" s="32"/>
      <c r="G16" s="32"/>
      <c r="H16" s="32"/>
      <c r="I16" s="32"/>
    </row>
    <row r="17" spans="1:9" ht="48.6">
      <c r="A17" s="26"/>
      <c r="B17" s="229"/>
      <c r="C17" s="149" t="s">
        <v>952</v>
      </c>
      <c r="D17" s="11" t="s">
        <v>1200</v>
      </c>
      <c r="E17" s="178">
        <v>5</v>
      </c>
      <c r="F17" s="32"/>
      <c r="G17" s="32"/>
      <c r="H17" s="32"/>
      <c r="I17" s="32"/>
    </row>
    <row r="18" spans="1:9">
      <c r="A18" s="26"/>
      <c r="B18" s="229"/>
      <c r="C18" s="151" t="s">
        <v>963</v>
      </c>
      <c r="D18" s="179" t="s">
        <v>1201</v>
      </c>
      <c r="E18" s="178">
        <v>4</v>
      </c>
      <c r="F18" s="82"/>
      <c r="G18" s="82"/>
      <c r="H18" s="82"/>
      <c r="I18" s="82"/>
    </row>
    <row r="19" spans="1:9" ht="32.4">
      <c r="A19" s="26"/>
      <c r="B19" s="251"/>
      <c r="C19" s="245" t="s">
        <v>1193</v>
      </c>
      <c r="D19" s="174" t="s">
        <v>1194</v>
      </c>
      <c r="E19" s="246">
        <v>4</v>
      </c>
      <c r="F19" s="32"/>
      <c r="G19" s="32"/>
      <c r="H19" s="32"/>
      <c r="I19" s="32"/>
    </row>
    <row r="20" spans="1:9">
      <c r="A20" s="229"/>
      <c r="B20" s="229"/>
      <c r="C20" s="236" t="s">
        <v>1202</v>
      </c>
      <c r="D20" s="245" t="s">
        <v>1203</v>
      </c>
      <c r="E20" s="244">
        <v>14</v>
      </c>
      <c r="F20" s="244"/>
      <c r="G20" s="244"/>
      <c r="H20" s="244"/>
      <c r="I20" s="244"/>
    </row>
    <row r="21" spans="1:9">
      <c r="A21" s="229"/>
      <c r="B21" s="229"/>
      <c r="C21" s="236" t="s">
        <v>1207</v>
      </c>
      <c r="D21" s="245" t="s">
        <v>1208</v>
      </c>
      <c r="E21" s="244">
        <v>1</v>
      </c>
      <c r="F21" s="244"/>
      <c r="G21" s="244"/>
      <c r="H21" s="244"/>
      <c r="I21" s="244"/>
    </row>
    <row r="22" spans="1:9" ht="48.6">
      <c r="A22" s="229"/>
      <c r="B22" s="229"/>
      <c r="C22" s="236" t="s">
        <v>1209</v>
      </c>
      <c r="D22" s="245" t="s">
        <v>1210</v>
      </c>
      <c r="E22" s="244">
        <v>3</v>
      </c>
      <c r="F22" s="244"/>
      <c r="G22" s="244"/>
      <c r="H22" s="244"/>
      <c r="I22" s="244"/>
    </row>
    <row r="23" spans="1:9">
      <c r="A23" s="229"/>
      <c r="B23" s="229"/>
      <c r="C23" s="236" t="s">
        <v>1211</v>
      </c>
      <c r="D23" s="245" t="s">
        <v>1212</v>
      </c>
      <c r="E23" s="244">
        <v>4</v>
      </c>
      <c r="F23" s="244"/>
      <c r="G23" s="244"/>
      <c r="H23" s="244"/>
      <c r="I23" s="244"/>
    </row>
    <row r="24" spans="1:9">
      <c r="A24" s="229"/>
      <c r="B24" s="229"/>
      <c r="C24" s="236" t="s">
        <v>1213</v>
      </c>
      <c r="D24" s="245" t="s">
        <v>1214</v>
      </c>
      <c r="E24" s="244">
        <v>2</v>
      </c>
      <c r="F24" s="244"/>
      <c r="G24" s="244"/>
      <c r="H24" s="244"/>
      <c r="I24" s="244"/>
    </row>
    <row r="25" spans="1:9">
      <c r="A25" s="229"/>
      <c r="B25" s="229"/>
      <c r="C25" s="236" t="s">
        <v>1216</v>
      </c>
      <c r="D25" s="245" t="s">
        <v>1215</v>
      </c>
      <c r="E25" s="244">
        <v>2</v>
      </c>
      <c r="F25" s="244"/>
      <c r="G25" s="244"/>
      <c r="H25" s="244"/>
      <c r="I25" s="244"/>
    </row>
    <row r="26" spans="1:9" ht="32.4">
      <c r="A26" s="229"/>
      <c r="B26" s="229"/>
      <c r="C26" s="236" t="s">
        <v>1217</v>
      </c>
      <c r="D26" s="245" t="s">
        <v>1218</v>
      </c>
      <c r="E26" s="244">
        <v>2</v>
      </c>
      <c r="F26" s="244"/>
      <c r="G26" s="244"/>
      <c r="H26" s="244"/>
      <c r="I26" s="244"/>
    </row>
    <row r="27" spans="1:9">
      <c r="A27" s="229"/>
      <c r="B27" s="229"/>
      <c r="C27" s="236" t="s">
        <v>1220</v>
      </c>
      <c r="D27" s="245" t="s">
        <v>1219</v>
      </c>
      <c r="E27" s="244">
        <v>2</v>
      </c>
      <c r="F27" s="244"/>
      <c r="G27" s="244"/>
      <c r="H27" s="244"/>
      <c r="I27" s="244"/>
    </row>
    <row r="28" spans="1:9">
      <c r="A28" s="229"/>
      <c r="B28" s="229"/>
      <c r="C28" s="236" t="s">
        <v>1222</v>
      </c>
      <c r="D28" s="245" t="s">
        <v>1221</v>
      </c>
      <c r="E28" s="244">
        <v>6</v>
      </c>
      <c r="F28" s="244"/>
      <c r="G28" s="244"/>
      <c r="H28" s="244"/>
      <c r="I28" s="244"/>
    </row>
    <row r="29" spans="1:9">
      <c r="A29" s="229"/>
      <c r="B29" s="229"/>
      <c r="C29" s="236" t="s">
        <v>1223</v>
      </c>
      <c r="D29" s="245" t="s">
        <v>1224</v>
      </c>
      <c r="E29" s="244">
        <v>1</v>
      </c>
      <c r="F29" s="244"/>
      <c r="G29" s="244"/>
      <c r="H29" s="244"/>
      <c r="I29" s="244"/>
    </row>
    <row r="30" spans="1:9">
      <c r="A30" s="229"/>
      <c r="B30" s="229"/>
      <c r="C30" s="236" t="s">
        <v>1225</v>
      </c>
      <c r="D30" s="245" t="s">
        <v>1226</v>
      </c>
      <c r="E30" s="244">
        <v>2</v>
      </c>
      <c r="F30" s="244"/>
      <c r="G30" s="244"/>
      <c r="H30" s="244"/>
      <c r="I30" s="244"/>
    </row>
    <row r="31" spans="1:9" ht="32.4">
      <c r="A31" s="229"/>
      <c r="B31" s="229"/>
      <c r="C31" s="236" t="s">
        <v>1227</v>
      </c>
      <c r="D31" s="245" t="s">
        <v>1228</v>
      </c>
      <c r="E31" s="244">
        <v>2</v>
      </c>
      <c r="F31" s="244"/>
      <c r="G31" s="244"/>
      <c r="H31" s="244"/>
      <c r="I31" s="244"/>
    </row>
    <row r="32" spans="1:9" ht="32.4">
      <c r="A32" s="229"/>
      <c r="B32" s="229"/>
      <c r="C32" s="236" t="s">
        <v>1229</v>
      </c>
      <c r="D32" s="245" t="s">
        <v>1230</v>
      </c>
      <c r="E32" s="244">
        <v>15</v>
      </c>
      <c r="F32" s="244"/>
      <c r="G32" s="244"/>
      <c r="H32" s="244"/>
      <c r="I32" s="244"/>
    </row>
    <row r="33" spans="1:9">
      <c r="A33" s="229"/>
      <c r="B33" s="229"/>
      <c r="C33" s="236" t="s">
        <v>1232</v>
      </c>
      <c r="D33" s="245" t="s">
        <v>1231</v>
      </c>
      <c r="E33" s="244">
        <v>1</v>
      </c>
      <c r="F33" s="244"/>
      <c r="G33" s="244"/>
      <c r="H33" s="244"/>
      <c r="I33" s="244"/>
    </row>
    <row r="34" spans="1:9">
      <c r="A34" s="229"/>
      <c r="B34" s="229"/>
      <c r="C34" s="236" t="s">
        <v>1234</v>
      </c>
      <c r="D34" s="245" t="s">
        <v>1233</v>
      </c>
      <c r="E34" s="244">
        <v>4</v>
      </c>
      <c r="F34" s="244"/>
      <c r="G34" s="244"/>
      <c r="H34" s="244"/>
      <c r="I34" s="244"/>
    </row>
    <row r="35" spans="1:9">
      <c r="A35" s="229"/>
      <c r="B35" s="229"/>
      <c r="C35" s="236" t="s">
        <v>1235</v>
      </c>
      <c r="D35" s="245" t="s">
        <v>1236</v>
      </c>
      <c r="E35" s="244">
        <v>1</v>
      </c>
      <c r="F35" s="244"/>
      <c r="G35" s="244"/>
      <c r="H35" s="244"/>
      <c r="I35" s="244"/>
    </row>
    <row r="36" spans="1:9">
      <c r="A36" s="229"/>
      <c r="B36" s="229"/>
      <c r="C36" s="236" t="s">
        <v>1238</v>
      </c>
      <c r="D36" s="245" t="s">
        <v>1237</v>
      </c>
      <c r="E36" s="244">
        <v>2</v>
      </c>
      <c r="F36" s="244"/>
      <c r="G36" s="244"/>
      <c r="H36" s="244"/>
      <c r="I36" s="244"/>
    </row>
    <row r="37" spans="1:9">
      <c r="A37" s="229"/>
      <c r="B37" s="229"/>
      <c r="C37" s="236" t="s">
        <v>1239</v>
      </c>
      <c r="D37" s="245" t="s">
        <v>1240</v>
      </c>
      <c r="E37" s="244">
        <v>1</v>
      </c>
      <c r="F37" s="244"/>
      <c r="G37" s="244"/>
      <c r="H37" s="244"/>
      <c r="I37" s="244"/>
    </row>
    <row r="38" spans="1:9">
      <c r="A38" s="229"/>
      <c r="B38" s="229"/>
      <c r="C38" s="236" t="s">
        <v>1241</v>
      </c>
      <c r="D38" s="245" t="s">
        <v>1242</v>
      </c>
      <c r="E38" s="244">
        <v>1</v>
      </c>
      <c r="F38" s="244"/>
      <c r="G38" s="244"/>
      <c r="H38" s="244"/>
      <c r="I38" s="244"/>
    </row>
    <row r="39" spans="1:9">
      <c r="A39" s="229"/>
      <c r="B39" s="229"/>
      <c r="C39" s="236" t="s">
        <v>1243</v>
      </c>
      <c r="D39" s="245" t="s">
        <v>1244</v>
      </c>
      <c r="E39" s="244">
        <v>2</v>
      </c>
      <c r="F39" s="244"/>
      <c r="G39" s="244"/>
      <c r="H39" s="244"/>
      <c r="I39" s="244"/>
    </row>
    <row r="40" spans="1:9">
      <c r="A40" s="229"/>
      <c r="B40" s="229"/>
      <c r="C40" s="236" t="s">
        <v>1245</v>
      </c>
      <c r="D40" s="245" t="s">
        <v>1246</v>
      </c>
      <c r="E40" s="244">
        <v>2</v>
      </c>
      <c r="F40" s="244"/>
      <c r="G40" s="244"/>
      <c r="H40" s="244"/>
      <c r="I40" s="244"/>
    </row>
    <row r="41" spans="1:9">
      <c r="A41" s="229"/>
      <c r="B41" s="229"/>
      <c r="C41" s="236" t="s">
        <v>1248</v>
      </c>
      <c r="D41" s="245" t="s">
        <v>1247</v>
      </c>
      <c r="E41" s="244">
        <v>4</v>
      </c>
      <c r="F41" s="244"/>
      <c r="G41" s="244"/>
      <c r="H41" s="244"/>
      <c r="I41" s="244"/>
    </row>
    <row r="42" spans="1:9">
      <c r="A42" s="26"/>
      <c r="B42" s="229"/>
      <c r="C42" s="243"/>
      <c r="D42" s="243"/>
      <c r="E42" s="244"/>
      <c r="F42" s="32" t="s">
        <v>980</v>
      </c>
      <c r="G42" s="32">
        <f>SUM(E6:E41)</f>
        <v>186</v>
      </c>
      <c r="H42" s="32" t="s">
        <v>44</v>
      </c>
      <c r="I42" s="32">
        <f>COUNTIF(D6:D41,"*")</f>
        <v>36</v>
      </c>
    </row>
    <row r="43" spans="1:9">
      <c r="A43" s="26"/>
      <c r="B43" s="229"/>
      <c r="C43" s="236"/>
      <c r="D43" s="236"/>
      <c r="E43" s="247"/>
      <c r="F43" s="60" t="s">
        <v>978</v>
      </c>
      <c r="G43" s="60">
        <f>SUM(G4:G42)</f>
        <v>188</v>
      </c>
      <c r="H43" s="60" t="s">
        <v>79</v>
      </c>
      <c r="I43" s="61">
        <f>SUM(I1:I42)</f>
        <v>38</v>
      </c>
    </row>
    <row r="44" spans="1:9">
      <c r="A44" s="13"/>
      <c r="B44" s="13"/>
      <c r="D44" s="1"/>
      <c r="E44" s="4"/>
      <c r="I44"/>
    </row>
    <row r="45" spans="1:9">
      <c r="A45" s="13"/>
      <c r="B45" s="13"/>
      <c r="D45" s="1"/>
      <c r="E45" s="4"/>
      <c r="I45"/>
    </row>
    <row r="46" spans="1:9">
      <c r="A46" s="13"/>
      <c r="B46" s="13"/>
      <c r="D46" s="1"/>
      <c r="E46" s="4"/>
      <c r="I46"/>
    </row>
    <row r="47" spans="1:9">
      <c r="A47" s="13"/>
      <c r="B47" s="13"/>
      <c r="D47" s="1"/>
      <c r="E47" s="4"/>
      <c r="I47"/>
    </row>
    <row r="48" spans="1:9" ht="36.6" customHeight="1"/>
  </sheetData>
  <phoneticPr fontId="1"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
  <sheetViews>
    <sheetView zoomScale="70" zoomScaleNormal="70" workbookViewId="0">
      <selection activeCell="B32" sqref="B32"/>
    </sheetView>
  </sheetViews>
  <sheetFormatPr defaultColWidth="9" defaultRowHeight="16.2"/>
  <cols>
    <col min="1" max="1" width="20.44140625" customWidth="1"/>
    <col min="2" max="2" width="41.109375" customWidth="1"/>
    <col min="3" max="3" width="22.33203125" customWidth="1"/>
    <col min="5" max="5" width="12.33203125" customWidth="1"/>
    <col min="6" max="6" width="9.77734375" customWidth="1"/>
    <col min="7" max="7" width="11.77734375" customWidth="1"/>
  </cols>
  <sheetData>
    <row r="1" spans="1:8">
      <c r="A1" s="89" t="s">
        <v>126</v>
      </c>
      <c r="B1" s="89" t="s">
        <v>72</v>
      </c>
      <c r="C1" s="89" t="s">
        <v>69</v>
      </c>
      <c r="D1" s="89" t="s">
        <v>70</v>
      </c>
      <c r="E1" s="89" t="s">
        <v>73</v>
      </c>
      <c r="F1" s="89"/>
      <c r="G1" s="89" t="s">
        <v>77</v>
      </c>
      <c r="H1" s="89"/>
    </row>
    <row r="2" spans="1:8">
      <c r="A2" s="93" t="s">
        <v>1259</v>
      </c>
      <c r="B2" s="102" t="s">
        <v>1257</v>
      </c>
      <c r="C2" s="102" t="s">
        <v>1258</v>
      </c>
      <c r="D2" s="102">
        <v>1</v>
      </c>
      <c r="E2" s="90"/>
      <c r="F2" s="90"/>
      <c r="G2" s="90"/>
      <c r="H2" s="90"/>
    </row>
    <row r="3" spans="1:8">
      <c r="A3" s="90"/>
      <c r="B3" s="90"/>
      <c r="C3" s="90"/>
      <c r="D3" s="90"/>
      <c r="E3" s="94" t="s">
        <v>85</v>
      </c>
      <c r="F3" s="90">
        <f>SUM(D2)</f>
        <v>1</v>
      </c>
      <c r="G3" s="94" t="s">
        <v>144</v>
      </c>
      <c r="H3" s="90">
        <v>1</v>
      </c>
    </row>
    <row r="4" spans="1:8">
      <c r="A4" s="90"/>
      <c r="B4" s="90"/>
      <c r="C4" s="90"/>
      <c r="D4" s="90"/>
      <c r="E4" s="89" t="s">
        <v>81</v>
      </c>
      <c r="F4" s="90">
        <v>1</v>
      </c>
      <c r="G4" s="89" t="s">
        <v>82</v>
      </c>
      <c r="H4" s="90">
        <v>1</v>
      </c>
    </row>
  </sheetData>
  <phoneticPr fontId="1" type="noConversion"/>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83"/>
  <sheetViews>
    <sheetView zoomScale="70" zoomScaleNormal="70" workbookViewId="0">
      <pane ySplit="1" topLeftCell="A2" activePane="bottomLeft" state="frozen"/>
      <selection activeCell="A85" sqref="A85"/>
      <selection pane="bottomLeft" activeCell="L41" sqref="L41"/>
    </sheetView>
  </sheetViews>
  <sheetFormatPr defaultRowHeight="16.2"/>
  <cols>
    <col min="1" max="1" width="46.21875" style="13" customWidth="1"/>
    <col min="2" max="2" width="93.88671875" style="13" customWidth="1"/>
    <col min="3" max="3" width="15.21875" style="1" customWidth="1"/>
    <col min="4" max="4" width="10.33203125" customWidth="1"/>
    <col min="5" max="5" width="6.33203125" customWidth="1"/>
    <col min="6" max="6" width="14.44140625" customWidth="1"/>
    <col min="7" max="7" width="5.21875" customWidth="1"/>
    <col min="8" max="256" width="8.77734375"/>
    <col min="257" max="257" width="20.21875" customWidth="1"/>
    <col min="258" max="258" width="21.77734375" customWidth="1"/>
    <col min="259" max="512" width="8.77734375"/>
    <col min="513" max="513" width="20.21875" customWidth="1"/>
    <col min="514" max="514" width="21.77734375" customWidth="1"/>
    <col min="515" max="768" width="8.77734375"/>
    <col min="769" max="769" width="20.21875" customWidth="1"/>
    <col min="770" max="770" width="21.77734375" customWidth="1"/>
    <col min="771" max="1024" width="8.77734375"/>
    <col min="1025" max="1025" width="20.21875" customWidth="1"/>
    <col min="1026" max="1026" width="21.77734375" customWidth="1"/>
    <col min="1027" max="1280" width="8.77734375"/>
    <col min="1281" max="1281" width="20.21875" customWidth="1"/>
    <col min="1282" max="1282" width="21.77734375" customWidth="1"/>
    <col min="1283" max="1536" width="8.77734375"/>
    <col min="1537" max="1537" width="20.21875" customWidth="1"/>
    <col min="1538" max="1538" width="21.77734375" customWidth="1"/>
    <col min="1539" max="1792" width="8.77734375"/>
    <col min="1793" max="1793" width="20.21875" customWidth="1"/>
    <col min="1794" max="1794" width="21.77734375" customWidth="1"/>
    <col min="1795" max="2048" width="8.77734375"/>
    <col min="2049" max="2049" width="20.21875" customWidth="1"/>
    <col min="2050" max="2050" width="21.77734375" customWidth="1"/>
    <col min="2051" max="2304" width="8.77734375"/>
    <col min="2305" max="2305" width="20.21875" customWidth="1"/>
    <col min="2306" max="2306" width="21.77734375" customWidth="1"/>
    <col min="2307" max="2560" width="8.77734375"/>
    <col min="2561" max="2561" width="20.21875" customWidth="1"/>
    <col min="2562" max="2562" width="21.77734375" customWidth="1"/>
    <col min="2563" max="2816" width="8.77734375"/>
    <col min="2817" max="2817" width="20.21875" customWidth="1"/>
    <col min="2818" max="2818" width="21.77734375" customWidth="1"/>
    <col min="2819" max="3072" width="8.77734375"/>
    <col min="3073" max="3073" width="20.21875" customWidth="1"/>
    <col min="3074" max="3074" width="21.77734375" customWidth="1"/>
    <col min="3075" max="3328" width="8.77734375"/>
    <col min="3329" max="3329" width="20.21875" customWidth="1"/>
    <col min="3330" max="3330" width="21.77734375" customWidth="1"/>
    <col min="3331" max="3584" width="8.77734375"/>
    <col min="3585" max="3585" width="20.21875" customWidth="1"/>
    <col min="3586" max="3586" width="21.77734375" customWidth="1"/>
    <col min="3587" max="3840" width="8.77734375"/>
    <col min="3841" max="3841" width="20.21875" customWidth="1"/>
    <col min="3842" max="3842" width="21.77734375" customWidth="1"/>
    <col min="3843" max="4096" width="8.77734375"/>
    <col min="4097" max="4097" width="20.21875" customWidth="1"/>
    <col min="4098" max="4098" width="21.77734375" customWidth="1"/>
    <col min="4099" max="4352" width="8.77734375"/>
    <col min="4353" max="4353" width="20.21875" customWidth="1"/>
    <col min="4354" max="4354" width="21.77734375" customWidth="1"/>
    <col min="4355" max="4608" width="8.77734375"/>
    <col min="4609" max="4609" width="20.21875" customWidth="1"/>
    <col min="4610" max="4610" width="21.77734375" customWidth="1"/>
    <col min="4611" max="4864" width="8.77734375"/>
    <col min="4865" max="4865" width="20.21875" customWidth="1"/>
    <col min="4866" max="4866" width="21.77734375" customWidth="1"/>
    <col min="4867" max="5120" width="8.77734375"/>
    <col min="5121" max="5121" width="20.21875" customWidth="1"/>
    <col min="5122" max="5122" width="21.77734375" customWidth="1"/>
    <col min="5123" max="5376" width="8.77734375"/>
    <col min="5377" max="5377" width="20.21875" customWidth="1"/>
    <col min="5378" max="5378" width="21.77734375" customWidth="1"/>
    <col min="5379" max="5632" width="8.77734375"/>
    <col min="5633" max="5633" width="20.21875" customWidth="1"/>
    <col min="5634" max="5634" width="21.77734375" customWidth="1"/>
    <col min="5635" max="5888" width="8.77734375"/>
    <col min="5889" max="5889" width="20.21875" customWidth="1"/>
    <col min="5890" max="5890" width="21.77734375" customWidth="1"/>
    <col min="5891" max="6144" width="8.77734375"/>
    <col min="6145" max="6145" width="20.21875" customWidth="1"/>
    <col min="6146" max="6146" width="21.77734375" customWidth="1"/>
    <col min="6147" max="6400" width="8.77734375"/>
    <col min="6401" max="6401" width="20.21875" customWidth="1"/>
    <col min="6402" max="6402" width="21.77734375" customWidth="1"/>
    <col min="6403" max="6656" width="8.77734375"/>
    <col min="6657" max="6657" width="20.21875" customWidth="1"/>
    <col min="6658" max="6658" width="21.77734375" customWidth="1"/>
    <col min="6659" max="6912" width="8.77734375"/>
    <col min="6913" max="6913" width="20.21875" customWidth="1"/>
    <col min="6914" max="6914" width="21.77734375" customWidth="1"/>
    <col min="6915" max="7168" width="8.77734375"/>
    <col min="7169" max="7169" width="20.21875" customWidth="1"/>
    <col min="7170" max="7170" width="21.77734375" customWidth="1"/>
    <col min="7171" max="7424" width="8.77734375"/>
    <col min="7425" max="7425" width="20.21875" customWidth="1"/>
    <col min="7426" max="7426" width="21.77734375" customWidth="1"/>
    <col min="7427" max="7680" width="8.77734375"/>
    <col min="7681" max="7681" width="20.21875" customWidth="1"/>
    <col min="7682" max="7682" width="21.77734375" customWidth="1"/>
    <col min="7683" max="7936" width="8.77734375"/>
    <col min="7937" max="7937" width="20.21875" customWidth="1"/>
    <col min="7938" max="7938" width="21.77734375" customWidth="1"/>
    <col min="7939" max="8192" width="8.77734375"/>
    <col min="8193" max="8193" width="20.21875" customWidth="1"/>
    <col min="8194" max="8194" width="21.77734375" customWidth="1"/>
    <col min="8195" max="8448" width="8.77734375"/>
    <col min="8449" max="8449" width="20.21875" customWidth="1"/>
    <col min="8450" max="8450" width="21.77734375" customWidth="1"/>
    <col min="8451" max="8704" width="8.77734375"/>
    <col min="8705" max="8705" width="20.21875" customWidth="1"/>
    <col min="8706" max="8706" width="21.77734375" customWidth="1"/>
    <col min="8707" max="8960" width="8.77734375"/>
    <col min="8961" max="8961" width="20.21875" customWidth="1"/>
    <col min="8962" max="8962" width="21.77734375" customWidth="1"/>
    <col min="8963" max="9216" width="8.77734375"/>
    <col min="9217" max="9217" width="20.21875" customWidth="1"/>
    <col min="9218" max="9218" width="21.77734375" customWidth="1"/>
    <col min="9219" max="9472" width="8.77734375"/>
    <col min="9473" max="9473" width="20.21875" customWidth="1"/>
    <col min="9474" max="9474" width="21.77734375" customWidth="1"/>
    <col min="9475" max="9728" width="8.77734375"/>
    <col min="9729" max="9729" width="20.21875" customWidth="1"/>
    <col min="9730" max="9730" width="21.77734375" customWidth="1"/>
    <col min="9731" max="9984" width="8.77734375"/>
    <col min="9985" max="9985" width="20.21875" customWidth="1"/>
    <col min="9986" max="9986" width="21.77734375" customWidth="1"/>
    <col min="9987" max="10240" width="8.77734375"/>
    <col min="10241" max="10241" width="20.21875" customWidth="1"/>
    <col min="10242" max="10242" width="21.77734375" customWidth="1"/>
    <col min="10243" max="10496" width="8.77734375"/>
    <col min="10497" max="10497" width="20.21875" customWidth="1"/>
    <col min="10498" max="10498" width="21.77734375" customWidth="1"/>
    <col min="10499" max="10752" width="8.77734375"/>
    <col min="10753" max="10753" width="20.21875" customWidth="1"/>
    <col min="10754" max="10754" width="21.77734375" customWidth="1"/>
    <col min="10755" max="11008" width="8.77734375"/>
    <col min="11009" max="11009" width="20.21875" customWidth="1"/>
    <col min="11010" max="11010" width="21.77734375" customWidth="1"/>
    <col min="11011" max="11264" width="8.77734375"/>
    <col min="11265" max="11265" width="20.21875" customWidth="1"/>
    <col min="11266" max="11266" width="21.77734375" customWidth="1"/>
    <col min="11267" max="11520" width="8.77734375"/>
    <col min="11521" max="11521" width="20.21875" customWidth="1"/>
    <col min="11522" max="11522" width="21.77734375" customWidth="1"/>
    <col min="11523" max="11776" width="8.77734375"/>
    <col min="11777" max="11777" width="20.21875" customWidth="1"/>
    <col min="11778" max="11778" width="21.77734375" customWidth="1"/>
    <col min="11779" max="12032" width="8.77734375"/>
    <col min="12033" max="12033" width="20.21875" customWidth="1"/>
    <col min="12034" max="12034" width="21.77734375" customWidth="1"/>
    <col min="12035" max="12288" width="8.77734375"/>
    <col min="12289" max="12289" width="20.21875" customWidth="1"/>
    <col min="12290" max="12290" width="21.77734375" customWidth="1"/>
    <col min="12291" max="12544" width="8.77734375"/>
    <col min="12545" max="12545" width="20.21875" customWidth="1"/>
    <col min="12546" max="12546" width="21.77734375" customWidth="1"/>
    <col min="12547" max="12800" width="8.77734375"/>
    <col min="12801" max="12801" width="20.21875" customWidth="1"/>
    <col min="12802" max="12802" width="21.77734375" customWidth="1"/>
    <col min="12803" max="13056" width="8.77734375"/>
    <col min="13057" max="13057" width="20.21875" customWidth="1"/>
    <col min="13058" max="13058" width="21.77734375" customWidth="1"/>
    <col min="13059" max="13312" width="8.77734375"/>
    <col min="13313" max="13313" width="20.21875" customWidth="1"/>
    <col min="13314" max="13314" width="21.77734375" customWidth="1"/>
    <col min="13315" max="13568" width="8.77734375"/>
    <col min="13569" max="13569" width="20.21875" customWidth="1"/>
    <col min="13570" max="13570" width="21.77734375" customWidth="1"/>
    <col min="13571" max="13824" width="8.77734375"/>
    <col min="13825" max="13825" width="20.21875" customWidth="1"/>
    <col min="13826" max="13826" width="21.77734375" customWidth="1"/>
    <col min="13827" max="14080" width="8.77734375"/>
    <col min="14081" max="14081" width="20.21875" customWidth="1"/>
    <col min="14082" max="14082" width="21.77734375" customWidth="1"/>
    <col min="14083" max="14336" width="8.77734375"/>
    <col min="14337" max="14337" width="20.21875" customWidth="1"/>
    <col min="14338" max="14338" width="21.77734375" customWidth="1"/>
    <col min="14339" max="14592" width="8.77734375"/>
    <col min="14593" max="14593" width="20.21875" customWidth="1"/>
    <col min="14594" max="14594" width="21.77734375" customWidth="1"/>
    <col min="14595" max="14848" width="8.77734375"/>
    <col min="14849" max="14849" width="20.21875" customWidth="1"/>
    <col min="14850" max="14850" width="21.77734375" customWidth="1"/>
    <col min="14851" max="15104" width="8.77734375"/>
    <col min="15105" max="15105" width="20.21875" customWidth="1"/>
    <col min="15106" max="15106" width="21.77734375" customWidth="1"/>
    <col min="15107" max="15360" width="8.77734375"/>
    <col min="15361" max="15361" width="20.21875" customWidth="1"/>
    <col min="15362" max="15362" width="21.77734375" customWidth="1"/>
    <col min="15363" max="15616" width="8.77734375"/>
    <col min="15617" max="15617" width="20.21875" customWidth="1"/>
    <col min="15618" max="15618" width="21.77734375" customWidth="1"/>
    <col min="15619" max="15872" width="8.77734375"/>
    <col min="15873" max="15873" width="20.21875" customWidth="1"/>
    <col min="15874" max="15874" width="21.77734375" customWidth="1"/>
    <col min="15875" max="16128" width="8.77734375"/>
    <col min="16129" max="16129" width="20.21875" customWidth="1"/>
    <col min="16130" max="16130" width="21.77734375" customWidth="1"/>
    <col min="16131" max="16384" width="8.77734375"/>
  </cols>
  <sheetData>
    <row r="1" spans="1:7">
      <c r="A1" s="66" t="s">
        <v>37</v>
      </c>
      <c r="B1" s="66" t="s">
        <v>36</v>
      </c>
      <c r="C1" s="176" t="s">
        <v>977</v>
      </c>
      <c r="D1" s="64"/>
      <c r="E1" s="64"/>
      <c r="F1" s="64"/>
      <c r="G1" s="64"/>
    </row>
    <row r="2" spans="1:7">
      <c r="A2" s="125" t="s">
        <v>349</v>
      </c>
      <c r="B2" s="134" t="s">
        <v>517</v>
      </c>
      <c r="C2" s="177">
        <v>9</v>
      </c>
      <c r="D2" s="64"/>
      <c r="E2" s="64"/>
      <c r="F2" s="64"/>
      <c r="G2" s="64"/>
    </row>
    <row r="3" spans="1:7">
      <c r="A3" s="125" t="s">
        <v>485</v>
      </c>
      <c r="B3" s="126" t="s">
        <v>486</v>
      </c>
      <c r="C3" s="177">
        <v>2</v>
      </c>
      <c r="D3" s="64"/>
      <c r="E3" s="64"/>
      <c r="F3" s="64"/>
      <c r="G3" s="64"/>
    </row>
    <row r="4" spans="1:7">
      <c r="A4" s="125" t="s">
        <v>788</v>
      </c>
      <c r="B4" s="70" t="s">
        <v>818</v>
      </c>
      <c r="C4" s="177">
        <v>14</v>
      </c>
      <c r="D4" s="64"/>
      <c r="E4" s="64"/>
      <c r="F4" s="64"/>
      <c r="G4" s="64"/>
    </row>
    <row r="5" spans="1:7" ht="18" customHeight="1">
      <c r="A5" s="125" t="s">
        <v>504</v>
      </c>
      <c r="B5" s="126" t="s">
        <v>789</v>
      </c>
      <c r="C5" s="177">
        <v>2</v>
      </c>
      <c r="D5" s="64"/>
      <c r="E5" s="64"/>
      <c r="F5" s="64"/>
      <c r="G5" s="64"/>
    </row>
    <row r="6" spans="1:7">
      <c r="A6" s="125" t="s">
        <v>509</v>
      </c>
      <c r="B6" s="125" t="s">
        <v>518</v>
      </c>
      <c r="C6" s="177">
        <v>8</v>
      </c>
      <c r="D6" s="64"/>
      <c r="E6" s="64"/>
      <c r="F6" s="64"/>
      <c r="G6" s="64"/>
    </row>
    <row r="7" spans="1:7">
      <c r="A7" s="125" t="s">
        <v>106</v>
      </c>
      <c r="B7" s="125" t="s">
        <v>823</v>
      </c>
      <c r="C7" s="177">
        <v>2</v>
      </c>
      <c r="D7" s="64"/>
      <c r="E7" s="64"/>
      <c r="F7" s="64"/>
      <c r="G7" s="64"/>
    </row>
    <row r="8" spans="1:7">
      <c r="A8" s="125" t="s">
        <v>515</v>
      </c>
      <c r="B8" s="125" t="s">
        <v>514</v>
      </c>
      <c r="C8" s="177">
        <v>2</v>
      </c>
      <c r="D8" s="64"/>
      <c r="E8" s="64"/>
      <c r="F8" s="64"/>
      <c r="G8" s="64"/>
    </row>
    <row r="9" spans="1:7">
      <c r="A9" s="125" t="s">
        <v>121</v>
      </c>
      <c r="B9" s="125" t="s">
        <v>837</v>
      </c>
      <c r="C9" s="177">
        <v>72</v>
      </c>
      <c r="D9" s="64"/>
      <c r="E9" s="64"/>
      <c r="F9" s="64"/>
      <c r="G9" s="64"/>
    </row>
    <row r="10" spans="1:7">
      <c r="A10" s="125" t="s">
        <v>334</v>
      </c>
      <c r="B10" s="125" t="s">
        <v>520</v>
      </c>
      <c r="C10" s="177">
        <v>5</v>
      </c>
      <c r="D10" s="64"/>
      <c r="E10" s="64"/>
      <c r="F10" s="64"/>
      <c r="G10" s="64"/>
    </row>
    <row r="11" spans="1:7">
      <c r="A11" s="134" t="s">
        <v>119</v>
      </c>
      <c r="B11" s="134" t="s">
        <v>534</v>
      </c>
      <c r="C11" s="177">
        <v>6</v>
      </c>
      <c r="D11" s="64"/>
      <c r="E11" s="64"/>
      <c r="F11" s="64"/>
      <c r="G11" s="64"/>
    </row>
    <row r="12" spans="1:7">
      <c r="A12" s="146" t="s">
        <v>120</v>
      </c>
      <c r="B12" s="147" t="s">
        <v>538</v>
      </c>
      <c r="C12" s="177">
        <v>3</v>
      </c>
      <c r="D12" s="64"/>
      <c r="E12" s="64"/>
      <c r="F12" s="64"/>
      <c r="G12" s="64"/>
    </row>
    <row r="13" spans="1:7">
      <c r="A13" s="148" t="s">
        <v>790</v>
      </c>
      <c r="B13" s="148" t="s">
        <v>791</v>
      </c>
      <c r="C13" s="177">
        <v>1</v>
      </c>
      <c r="D13" s="64"/>
      <c r="E13" s="64"/>
      <c r="F13" s="64"/>
      <c r="G13" s="64"/>
    </row>
    <row r="14" spans="1:7">
      <c r="A14" s="148" t="s">
        <v>792</v>
      </c>
      <c r="B14" s="68" t="s">
        <v>793</v>
      </c>
      <c r="C14" s="177">
        <v>4</v>
      </c>
      <c r="D14" s="64"/>
      <c r="E14" s="64"/>
      <c r="F14" s="64"/>
      <c r="G14" s="64"/>
    </row>
    <row r="15" spans="1:7">
      <c r="A15" s="149" t="s">
        <v>794</v>
      </c>
      <c r="B15" s="68" t="s">
        <v>795</v>
      </c>
      <c r="C15" s="177">
        <v>4</v>
      </c>
      <c r="D15" s="64"/>
      <c r="E15" s="64"/>
      <c r="F15" s="64"/>
      <c r="G15" s="64"/>
    </row>
    <row r="16" spans="1:7">
      <c r="A16" s="149" t="s">
        <v>796</v>
      </c>
      <c r="B16" s="70" t="s">
        <v>797</v>
      </c>
      <c r="C16" s="177">
        <v>3</v>
      </c>
      <c r="D16" s="64"/>
      <c r="E16" s="64"/>
      <c r="F16" s="64"/>
      <c r="G16" s="64"/>
    </row>
    <row r="17" spans="1:7">
      <c r="A17" s="149" t="s">
        <v>798</v>
      </c>
      <c r="B17" s="70" t="s">
        <v>813</v>
      </c>
      <c r="C17" s="177">
        <v>6</v>
      </c>
      <c r="D17" s="64"/>
      <c r="E17" s="64"/>
      <c r="F17" s="64"/>
      <c r="G17" s="64"/>
    </row>
    <row r="18" spans="1:7">
      <c r="A18" s="150" t="s">
        <v>799</v>
      </c>
      <c r="B18" s="68" t="s">
        <v>800</v>
      </c>
      <c r="C18" s="177">
        <v>3</v>
      </c>
      <c r="D18" s="64"/>
      <c r="E18" s="64"/>
      <c r="F18" s="64"/>
      <c r="G18" s="64"/>
    </row>
    <row r="19" spans="1:7">
      <c r="A19" s="150" t="s">
        <v>801</v>
      </c>
      <c r="B19" s="68" t="s">
        <v>802</v>
      </c>
      <c r="C19" s="177">
        <v>1</v>
      </c>
      <c r="D19" s="64"/>
      <c r="E19" s="64"/>
      <c r="F19" s="64"/>
      <c r="G19" s="64"/>
    </row>
    <row r="20" spans="1:7">
      <c r="A20" s="150" t="s">
        <v>803</v>
      </c>
      <c r="B20" s="68" t="s">
        <v>804</v>
      </c>
      <c r="C20" s="177">
        <v>12</v>
      </c>
      <c r="D20" s="64"/>
      <c r="E20" s="64"/>
      <c r="F20" s="64"/>
      <c r="G20" s="64"/>
    </row>
    <row r="21" spans="1:7">
      <c r="A21" s="150" t="s">
        <v>805</v>
      </c>
      <c r="B21" s="68" t="s">
        <v>806</v>
      </c>
      <c r="C21" s="177">
        <v>4</v>
      </c>
      <c r="D21" s="64"/>
      <c r="E21" s="64"/>
      <c r="F21" s="64"/>
      <c r="G21" s="64"/>
    </row>
    <row r="22" spans="1:7">
      <c r="A22" s="150" t="s">
        <v>807</v>
      </c>
      <c r="B22" s="68" t="s">
        <v>808</v>
      </c>
      <c r="C22" s="177">
        <v>2</v>
      </c>
      <c r="D22" s="64"/>
      <c r="E22" s="64"/>
      <c r="F22" s="64"/>
      <c r="G22" s="64"/>
    </row>
    <row r="23" spans="1:7">
      <c r="A23" s="150" t="s">
        <v>809</v>
      </c>
      <c r="B23" s="68" t="s">
        <v>810</v>
      </c>
      <c r="C23" s="177">
        <v>8</v>
      </c>
      <c r="D23" s="64"/>
      <c r="E23" s="64"/>
      <c r="F23" s="64"/>
      <c r="G23" s="64"/>
    </row>
    <row r="24" spans="1:7">
      <c r="A24" s="150" t="s">
        <v>811</v>
      </c>
      <c r="B24" s="68" t="s">
        <v>812</v>
      </c>
      <c r="C24" s="177">
        <v>2</v>
      </c>
      <c r="D24" s="64"/>
      <c r="E24" s="64"/>
      <c r="F24" s="64"/>
      <c r="G24" s="64"/>
    </row>
    <row r="25" spans="1:7">
      <c r="A25" s="150" t="s">
        <v>814</v>
      </c>
      <c r="B25" s="68" t="s">
        <v>815</v>
      </c>
      <c r="C25" s="177">
        <v>4</v>
      </c>
      <c r="D25" s="64"/>
      <c r="E25" s="64"/>
      <c r="F25" s="64"/>
      <c r="G25" s="64"/>
    </row>
    <row r="26" spans="1:7" ht="32.4">
      <c r="A26" s="150" t="s">
        <v>816</v>
      </c>
      <c r="B26" s="70" t="s">
        <v>817</v>
      </c>
      <c r="C26" s="177">
        <v>4</v>
      </c>
      <c r="D26" s="64"/>
      <c r="E26" s="64"/>
      <c r="F26" s="64"/>
      <c r="G26" s="64"/>
    </row>
    <row r="27" spans="1:7" ht="18.45" customHeight="1">
      <c r="A27" s="150" t="s">
        <v>819</v>
      </c>
      <c r="B27" s="67" t="s">
        <v>820</v>
      </c>
      <c r="C27" s="177">
        <v>1</v>
      </c>
      <c r="D27" s="64"/>
      <c r="E27" s="64"/>
      <c r="F27" s="64"/>
      <c r="G27" s="64"/>
    </row>
    <row r="28" spans="1:7">
      <c r="A28" s="150" t="s">
        <v>821</v>
      </c>
      <c r="B28" s="70" t="s">
        <v>822</v>
      </c>
      <c r="C28" s="177">
        <v>4</v>
      </c>
      <c r="D28" s="64"/>
      <c r="E28" s="64"/>
      <c r="F28" s="64"/>
      <c r="G28" s="64"/>
    </row>
    <row r="29" spans="1:7">
      <c r="A29" s="151" t="s">
        <v>824</v>
      </c>
      <c r="B29" s="73" t="s">
        <v>825</v>
      </c>
      <c r="C29" s="177">
        <v>2</v>
      </c>
      <c r="D29" s="64"/>
      <c r="E29" s="64"/>
      <c r="F29" s="64"/>
      <c r="G29" s="64"/>
    </row>
    <row r="30" spans="1:7">
      <c r="A30" s="151" t="s">
        <v>826</v>
      </c>
      <c r="B30" s="67" t="s">
        <v>827</v>
      </c>
      <c r="C30" s="177">
        <v>2</v>
      </c>
      <c r="D30" s="64"/>
      <c r="E30" s="64"/>
      <c r="F30" s="64"/>
      <c r="G30" s="64"/>
    </row>
    <row r="31" spans="1:7">
      <c r="A31" s="151" t="s">
        <v>828</v>
      </c>
      <c r="B31" s="67" t="s">
        <v>829</v>
      </c>
      <c r="C31" s="177">
        <v>3</v>
      </c>
      <c r="D31" s="64"/>
      <c r="E31" s="64"/>
      <c r="F31" s="64"/>
      <c r="G31" s="64"/>
    </row>
    <row r="32" spans="1:7">
      <c r="A32" s="151" t="s">
        <v>830</v>
      </c>
      <c r="B32" s="67" t="s">
        <v>831</v>
      </c>
      <c r="C32" s="177">
        <v>4</v>
      </c>
      <c r="D32" s="64"/>
      <c r="E32" s="64"/>
      <c r="F32" s="64"/>
      <c r="G32" s="64"/>
    </row>
    <row r="33" spans="1:7">
      <c r="A33" s="151" t="s">
        <v>832</v>
      </c>
      <c r="B33" s="72" t="s">
        <v>833</v>
      </c>
      <c r="C33" s="177">
        <v>2</v>
      </c>
      <c r="D33" s="64"/>
      <c r="E33" s="64"/>
      <c r="F33" s="64"/>
      <c r="G33" s="64"/>
    </row>
    <row r="34" spans="1:7">
      <c r="A34" s="151" t="s">
        <v>834</v>
      </c>
      <c r="B34" s="72" t="s">
        <v>835</v>
      </c>
      <c r="C34" s="177">
        <v>6</v>
      </c>
      <c r="D34" s="64"/>
      <c r="E34" s="64"/>
      <c r="F34" s="64"/>
      <c r="G34" s="64"/>
    </row>
    <row r="35" spans="1:7">
      <c r="A35" s="151" t="s">
        <v>836</v>
      </c>
      <c r="B35" s="72" t="s">
        <v>969</v>
      </c>
      <c r="C35" s="177">
        <v>6</v>
      </c>
      <c r="D35" s="64"/>
      <c r="E35" s="64"/>
      <c r="F35" s="64"/>
      <c r="G35" s="64"/>
    </row>
    <row r="36" spans="1:7">
      <c r="A36" s="60"/>
      <c r="B36" s="74"/>
      <c r="C36" s="61"/>
      <c r="D36" s="60" t="s">
        <v>978</v>
      </c>
      <c r="E36" s="61">
        <f>SUM(C2:C35)</f>
        <v>213</v>
      </c>
      <c r="F36" s="60" t="s">
        <v>112</v>
      </c>
      <c r="G36" s="61">
        <f>COUNTIF(A2:A35,"*")</f>
        <v>34</v>
      </c>
    </row>
    <row r="37" spans="1:7">
      <c r="A37" s="18"/>
      <c r="C37" s="4"/>
      <c r="D37" s="18"/>
    </row>
    <row r="83" spans="1:7" s="1" customFormat="1">
      <c r="A83" s="13"/>
      <c r="B83" s="13"/>
      <c r="D83"/>
      <c r="E83"/>
      <c r="F83"/>
      <c r="G83"/>
    </row>
  </sheetData>
  <phoneticPr fontId="1" type="noConversion"/>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5"/>
  <sheetViews>
    <sheetView zoomScale="70" zoomScaleNormal="70" workbookViewId="0">
      <pane ySplit="1" topLeftCell="A2" activePane="bottomLeft" state="frozen"/>
      <selection activeCell="A85" sqref="A85"/>
      <selection pane="bottomLeft" activeCell="B5" sqref="B5"/>
    </sheetView>
  </sheetViews>
  <sheetFormatPr defaultRowHeight="16.2"/>
  <cols>
    <col min="1" max="1" width="20.109375" style="12" customWidth="1"/>
    <col min="2" max="2" width="37.109375" style="13" customWidth="1"/>
    <col min="3" max="3" width="37.44140625" style="13" customWidth="1"/>
    <col min="4" max="4" width="18.77734375" style="12" customWidth="1"/>
    <col min="5" max="5" width="12.88671875" style="15" customWidth="1"/>
    <col min="6" max="6" width="6.77734375" style="17" customWidth="1"/>
    <col min="7" max="7" width="26.21875" style="15" customWidth="1"/>
    <col min="8" max="8" width="6.33203125" style="17" customWidth="1"/>
    <col min="9" max="256" width="8.77734375" style="11"/>
    <col min="257" max="257" width="19.6640625" style="11" customWidth="1"/>
    <col min="258" max="258" width="22.109375" style="11" customWidth="1"/>
    <col min="259" max="259" width="21.6640625" style="11" customWidth="1"/>
    <col min="260" max="260" width="8.77734375" style="11"/>
    <col min="261" max="261" width="11.21875" style="11" customWidth="1"/>
    <col min="262" max="262" width="6.88671875" style="11" customWidth="1"/>
    <col min="263" max="512" width="8.77734375" style="11"/>
    <col min="513" max="513" width="19.6640625" style="11" customWidth="1"/>
    <col min="514" max="514" width="22.109375" style="11" customWidth="1"/>
    <col min="515" max="515" width="21.6640625" style="11" customWidth="1"/>
    <col min="516" max="516" width="8.77734375" style="11"/>
    <col min="517" max="517" width="11.21875" style="11" customWidth="1"/>
    <col min="518" max="518" width="6.88671875" style="11" customWidth="1"/>
    <col min="519" max="768" width="8.77734375" style="11"/>
    <col min="769" max="769" width="19.6640625" style="11" customWidth="1"/>
    <col min="770" max="770" width="22.109375" style="11" customWidth="1"/>
    <col min="771" max="771" width="21.6640625" style="11" customWidth="1"/>
    <col min="772" max="772" width="8.77734375" style="11"/>
    <col min="773" max="773" width="11.21875" style="11" customWidth="1"/>
    <col min="774" max="774" width="6.88671875" style="11" customWidth="1"/>
    <col min="775" max="1024" width="8.77734375" style="11"/>
    <col min="1025" max="1025" width="19.6640625" style="11" customWidth="1"/>
    <col min="1026" max="1026" width="22.109375" style="11" customWidth="1"/>
    <col min="1027" max="1027" width="21.6640625" style="11" customWidth="1"/>
    <col min="1028" max="1028" width="8.77734375" style="11"/>
    <col min="1029" max="1029" width="11.21875" style="11" customWidth="1"/>
    <col min="1030" max="1030" width="6.88671875" style="11" customWidth="1"/>
    <col min="1031" max="1280" width="8.77734375" style="11"/>
    <col min="1281" max="1281" width="19.6640625" style="11" customWidth="1"/>
    <col min="1282" max="1282" width="22.109375" style="11" customWidth="1"/>
    <col min="1283" max="1283" width="21.6640625" style="11" customWidth="1"/>
    <col min="1284" max="1284" width="8.77734375" style="11"/>
    <col min="1285" max="1285" width="11.21875" style="11" customWidth="1"/>
    <col min="1286" max="1286" width="6.88671875" style="11" customWidth="1"/>
    <col min="1287" max="1536" width="8.77734375" style="11"/>
    <col min="1537" max="1537" width="19.6640625" style="11" customWidth="1"/>
    <col min="1538" max="1538" width="22.109375" style="11" customWidth="1"/>
    <col min="1539" max="1539" width="21.6640625" style="11" customWidth="1"/>
    <col min="1540" max="1540" width="8.77734375" style="11"/>
    <col min="1541" max="1541" width="11.21875" style="11" customWidth="1"/>
    <col min="1542" max="1542" width="6.88671875" style="11" customWidth="1"/>
    <col min="1543" max="1792" width="8.77734375" style="11"/>
    <col min="1793" max="1793" width="19.6640625" style="11" customWidth="1"/>
    <col min="1794" max="1794" width="22.109375" style="11" customWidth="1"/>
    <col min="1795" max="1795" width="21.6640625" style="11" customWidth="1"/>
    <col min="1796" max="1796" width="8.77734375" style="11"/>
    <col min="1797" max="1797" width="11.21875" style="11" customWidth="1"/>
    <col min="1798" max="1798" width="6.88671875" style="11" customWidth="1"/>
    <col min="1799" max="2048" width="8.77734375" style="11"/>
    <col min="2049" max="2049" width="19.6640625" style="11" customWidth="1"/>
    <col min="2050" max="2050" width="22.109375" style="11" customWidth="1"/>
    <col min="2051" max="2051" width="21.6640625" style="11" customWidth="1"/>
    <col min="2052" max="2052" width="8.77734375" style="11"/>
    <col min="2053" max="2053" width="11.21875" style="11" customWidth="1"/>
    <col min="2054" max="2054" width="6.88671875" style="11" customWidth="1"/>
    <col min="2055" max="2304" width="8.77734375" style="11"/>
    <col min="2305" max="2305" width="19.6640625" style="11" customWidth="1"/>
    <col min="2306" max="2306" width="22.109375" style="11" customWidth="1"/>
    <col min="2307" max="2307" width="21.6640625" style="11" customWidth="1"/>
    <col min="2308" max="2308" width="8.77734375" style="11"/>
    <col min="2309" max="2309" width="11.21875" style="11" customWidth="1"/>
    <col min="2310" max="2310" width="6.88671875" style="11" customWidth="1"/>
    <col min="2311" max="2560" width="8.77734375" style="11"/>
    <col min="2561" max="2561" width="19.6640625" style="11" customWidth="1"/>
    <col min="2562" max="2562" width="22.109375" style="11" customWidth="1"/>
    <col min="2563" max="2563" width="21.6640625" style="11" customWidth="1"/>
    <col min="2564" max="2564" width="8.77734375" style="11"/>
    <col min="2565" max="2565" width="11.21875" style="11" customWidth="1"/>
    <col min="2566" max="2566" width="6.88671875" style="11" customWidth="1"/>
    <col min="2567" max="2816" width="8.77734375" style="11"/>
    <col min="2817" max="2817" width="19.6640625" style="11" customWidth="1"/>
    <col min="2818" max="2818" width="22.109375" style="11" customWidth="1"/>
    <col min="2819" max="2819" width="21.6640625" style="11" customWidth="1"/>
    <col min="2820" max="2820" width="8.77734375" style="11"/>
    <col min="2821" max="2821" width="11.21875" style="11" customWidth="1"/>
    <col min="2822" max="2822" width="6.88671875" style="11" customWidth="1"/>
    <col min="2823" max="3072" width="8.77734375" style="11"/>
    <col min="3073" max="3073" width="19.6640625" style="11" customWidth="1"/>
    <col min="3074" max="3074" width="22.109375" style="11" customWidth="1"/>
    <col min="3075" max="3075" width="21.6640625" style="11" customWidth="1"/>
    <col min="3076" max="3076" width="8.77734375" style="11"/>
    <col min="3077" max="3077" width="11.21875" style="11" customWidth="1"/>
    <col min="3078" max="3078" width="6.88671875" style="11" customWidth="1"/>
    <col min="3079" max="3328" width="8.77734375" style="11"/>
    <col min="3329" max="3329" width="19.6640625" style="11" customWidth="1"/>
    <col min="3330" max="3330" width="22.109375" style="11" customWidth="1"/>
    <col min="3331" max="3331" width="21.6640625" style="11" customWidth="1"/>
    <col min="3332" max="3332" width="8.77734375" style="11"/>
    <col min="3333" max="3333" width="11.21875" style="11" customWidth="1"/>
    <col min="3334" max="3334" width="6.88671875" style="11" customWidth="1"/>
    <col min="3335" max="3584" width="8.77734375" style="11"/>
    <col min="3585" max="3585" width="19.6640625" style="11" customWidth="1"/>
    <col min="3586" max="3586" width="22.109375" style="11" customWidth="1"/>
    <col min="3587" max="3587" width="21.6640625" style="11" customWidth="1"/>
    <col min="3588" max="3588" width="8.77734375" style="11"/>
    <col min="3589" max="3589" width="11.21875" style="11" customWidth="1"/>
    <col min="3590" max="3590" width="6.88671875" style="11" customWidth="1"/>
    <col min="3591" max="3840" width="8.77734375" style="11"/>
    <col min="3841" max="3841" width="19.6640625" style="11" customWidth="1"/>
    <col min="3842" max="3842" width="22.109375" style="11" customWidth="1"/>
    <col min="3843" max="3843" width="21.6640625" style="11" customWidth="1"/>
    <col min="3844" max="3844" width="8.77734375" style="11"/>
    <col min="3845" max="3845" width="11.21875" style="11" customWidth="1"/>
    <col min="3846" max="3846" width="6.88671875" style="11" customWidth="1"/>
    <col min="3847" max="4096" width="8.77734375" style="11"/>
    <col min="4097" max="4097" width="19.6640625" style="11" customWidth="1"/>
    <col min="4098" max="4098" width="22.109375" style="11" customWidth="1"/>
    <col min="4099" max="4099" width="21.6640625" style="11" customWidth="1"/>
    <col min="4100" max="4100" width="8.77734375" style="11"/>
    <col min="4101" max="4101" width="11.21875" style="11" customWidth="1"/>
    <col min="4102" max="4102" width="6.88671875" style="11" customWidth="1"/>
    <col min="4103" max="4352" width="8.77734375" style="11"/>
    <col min="4353" max="4353" width="19.6640625" style="11" customWidth="1"/>
    <col min="4354" max="4354" width="22.109375" style="11" customWidth="1"/>
    <col min="4355" max="4355" width="21.6640625" style="11" customWidth="1"/>
    <col min="4356" max="4356" width="8.77734375" style="11"/>
    <col min="4357" max="4357" width="11.21875" style="11" customWidth="1"/>
    <col min="4358" max="4358" width="6.88671875" style="11" customWidth="1"/>
    <col min="4359" max="4608" width="8.77734375" style="11"/>
    <col min="4609" max="4609" width="19.6640625" style="11" customWidth="1"/>
    <col min="4610" max="4610" width="22.109375" style="11" customWidth="1"/>
    <col min="4611" max="4611" width="21.6640625" style="11" customWidth="1"/>
    <col min="4612" max="4612" width="8.77734375" style="11"/>
    <col min="4613" max="4613" width="11.21875" style="11" customWidth="1"/>
    <col min="4614" max="4614" width="6.88671875" style="11" customWidth="1"/>
    <col min="4615" max="4864" width="8.77734375" style="11"/>
    <col min="4865" max="4865" width="19.6640625" style="11" customWidth="1"/>
    <col min="4866" max="4866" width="22.109375" style="11" customWidth="1"/>
    <col min="4867" max="4867" width="21.6640625" style="11" customWidth="1"/>
    <col min="4868" max="4868" width="8.77734375" style="11"/>
    <col min="4869" max="4869" width="11.21875" style="11" customWidth="1"/>
    <col min="4870" max="4870" width="6.88671875" style="11" customWidth="1"/>
    <col min="4871" max="5120" width="8.77734375" style="11"/>
    <col min="5121" max="5121" width="19.6640625" style="11" customWidth="1"/>
    <col min="5122" max="5122" width="22.109375" style="11" customWidth="1"/>
    <col min="5123" max="5123" width="21.6640625" style="11" customWidth="1"/>
    <col min="5124" max="5124" width="8.77734375" style="11"/>
    <col min="5125" max="5125" width="11.21875" style="11" customWidth="1"/>
    <col min="5126" max="5126" width="6.88671875" style="11" customWidth="1"/>
    <col min="5127" max="5376" width="8.77734375" style="11"/>
    <col min="5377" max="5377" width="19.6640625" style="11" customWidth="1"/>
    <col min="5378" max="5378" width="22.109375" style="11" customWidth="1"/>
    <col min="5379" max="5379" width="21.6640625" style="11" customWidth="1"/>
    <col min="5380" max="5380" width="8.77734375" style="11"/>
    <col min="5381" max="5381" width="11.21875" style="11" customWidth="1"/>
    <col min="5382" max="5382" width="6.88671875" style="11" customWidth="1"/>
    <col min="5383" max="5632" width="8.77734375" style="11"/>
    <col min="5633" max="5633" width="19.6640625" style="11" customWidth="1"/>
    <col min="5634" max="5634" width="22.109375" style="11" customWidth="1"/>
    <col min="5635" max="5635" width="21.6640625" style="11" customWidth="1"/>
    <col min="5636" max="5636" width="8.77734375" style="11"/>
    <col min="5637" max="5637" width="11.21875" style="11" customWidth="1"/>
    <col min="5638" max="5638" width="6.88671875" style="11" customWidth="1"/>
    <col min="5639" max="5888" width="8.77734375" style="11"/>
    <col min="5889" max="5889" width="19.6640625" style="11" customWidth="1"/>
    <col min="5890" max="5890" width="22.109375" style="11" customWidth="1"/>
    <col min="5891" max="5891" width="21.6640625" style="11" customWidth="1"/>
    <col min="5892" max="5892" width="8.77734375" style="11"/>
    <col min="5893" max="5893" width="11.21875" style="11" customWidth="1"/>
    <col min="5894" max="5894" width="6.88671875" style="11" customWidth="1"/>
    <col min="5895" max="6144" width="8.77734375" style="11"/>
    <col min="6145" max="6145" width="19.6640625" style="11" customWidth="1"/>
    <col min="6146" max="6146" width="22.109375" style="11" customWidth="1"/>
    <col min="6147" max="6147" width="21.6640625" style="11" customWidth="1"/>
    <col min="6148" max="6148" width="8.77734375" style="11"/>
    <col min="6149" max="6149" width="11.21875" style="11" customWidth="1"/>
    <col min="6150" max="6150" width="6.88671875" style="11" customWidth="1"/>
    <col min="6151" max="6400" width="8.77734375" style="11"/>
    <col min="6401" max="6401" width="19.6640625" style="11" customWidth="1"/>
    <col min="6402" max="6402" width="22.109375" style="11" customWidth="1"/>
    <col min="6403" max="6403" width="21.6640625" style="11" customWidth="1"/>
    <col min="6404" max="6404" width="8.77734375" style="11"/>
    <col min="6405" max="6405" width="11.21875" style="11" customWidth="1"/>
    <col min="6406" max="6406" width="6.88671875" style="11" customWidth="1"/>
    <col min="6407" max="6656" width="8.77734375" style="11"/>
    <col min="6657" max="6657" width="19.6640625" style="11" customWidth="1"/>
    <col min="6658" max="6658" width="22.109375" style="11" customWidth="1"/>
    <col min="6659" max="6659" width="21.6640625" style="11" customWidth="1"/>
    <col min="6660" max="6660" width="8.77734375" style="11"/>
    <col min="6661" max="6661" width="11.21875" style="11" customWidth="1"/>
    <col min="6662" max="6662" width="6.88671875" style="11" customWidth="1"/>
    <col min="6663" max="6912" width="8.77734375" style="11"/>
    <col min="6913" max="6913" width="19.6640625" style="11" customWidth="1"/>
    <col min="6914" max="6914" width="22.109375" style="11" customWidth="1"/>
    <col min="6915" max="6915" width="21.6640625" style="11" customWidth="1"/>
    <col min="6916" max="6916" width="8.77734375" style="11"/>
    <col min="6917" max="6917" width="11.21875" style="11" customWidth="1"/>
    <col min="6918" max="6918" width="6.88671875" style="11" customWidth="1"/>
    <col min="6919" max="7168" width="8.77734375" style="11"/>
    <col min="7169" max="7169" width="19.6640625" style="11" customWidth="1"/>
    <col min="7170" max="7170" width="22.109375" style="11" customWidth="1"/>
    <col min="7171" max="7171" width="21.6640625" style="11" customWidth="1"/>
    <col min="7172" max="7172" width="8.77734375" style="11"/>
    <col min="7173" max="7173" width="11.21875" style="11" customWidth="1"/>
    <col min="7174" max="7174" width="6.88671875" style="11" customWidth="1"/>
    <col min="7175" max="7424" width="8.77734375" style="11"/>
    <col min="7425" max="7425" width="19.6640625" style="11" customWidth="1"/>
    <col min="7426" max="7426" width="22.109375" style="11" customWidth="1"/>
    <col min="7427" max="7427" width="21.6640625" style="11" customWidth="1"/>
    <col min="7428" max="7428" width="8.77734375" style="11"/>
    <col min="7429" max="7429" width="11.21875" style="11" customWidth="1"/>
    <col min="7430" max="7430" width="6.88671875" style="11" customWidth="1"/>
    <col min="7431" max="7680" width="8.77734375" style="11"/>
    <col min="7681" max="7681" width="19.6640625" style="11" customWidth="1"/>
    <col min="7682" max="7682" width="22.109375" style="11" customWidth="1"/>
    <col min="7683" max="7683" width="21.6640625" style="11" customWidth="1"/>
    <col min="7684" max="7684" width="8.77734375" style="11"/>
    <col min="7685" max="7685" width="11.21875" style="11" customWidth="1"/>
    <col min="7686" max="7686" width="6.88671875" style="11" customWidth="1"/>
    <col min="7687" max="7936" width="8.77734375" style="11"/>
    <col min="7937" max="7937" width="19.6640625" style="11" customWidth="1"/>
    <col min="7938" max="7938" width="22.109375" style="11" customWidth="1"/>
    <col min="7939" max="7939" width="21.6640625" style="11" customWidth="1"/>
    <col min="7940" max="7940" width="8.77734375" style="11"/>
    <col min="7941" max="7941" width="11.21875" style="11" customWidth="1"/>
    <col min="7942" max="7942" width="6.88671875" style="11" customWidth="1"/>
    <col min="7943" max="8192" width="8.77734375" style="11"/>
    <col min="8193" max="8193" width="19.6640625" style="11" customWidth="1"/>
    <col min="8194" max="8194" width="22.109375" style="11" customWidth="1"/>
    <col min="8195" max="8195" width="21.6640625" style="11" customWidth="1"/>
    <col min="8196" max="8196" width="8.77734375" style="11"/>
    <col min="8197" max="8197" width="11.21875" style="11" customWidth="1"/>
    <col min="8198" max="8198" width="6.88671875" style="11" customWidth="1"/>
    <col min="8199" max="8448" width="8.77734375" style="11"/>
    <col min="8449" max="8449" width="19.6640625" style="11" customWidth="1"/>
    <col min="8450" max="8450" width="22.109375" style="11" customWidth="1"/>
    <col min="8451" max="8451" width="21.6640625" style="11" customWidth="1"/>
    <col min="8452" max="8452" width="8.77734375" style="11"/>
    <col min="8453" max="8453" width="11.21875" style="11" customWidth="1"/>
    <col min="8454" max="8454" width="6.88671875" style="11" customWidth="1"/>
    <col min="8455" max="8704" width="8.77734375" style="11"/>
    <col min="8705" max="8705" width="19.6640625" style="11" customWidth="1"/>
    <col min="8706" max="8706" width="22.109375" style="11" customWidth="1"/>
    <col min="8707" max="8707" width="21.6640625" style="11" customWidth="1"/>
    <col min="8708" max="8708" width="8.77734375" style="11"/>
    <col min="8709" max="8709" width="11.21875" style="11" customWidth="1"/>
    <col min="8710" max="8710" width="6.88671875" style="11" customWidth="1"/>
    <col min="8711" max="8960" width="8.77734375" style="11"/>
    <col min="8961" max="8961" width="19.6640625" style="11" customWidth="1"/>
    <col min="8962" max="8962" width="22.109375" style="11" customWidth="1"/>
    <col min="8963" max="8963" width="21.6640625" style="11" customWidth="1"/>
    <col min="8964" max="8964" width="8.77734375" style="11"/>
    <col min="8965" max="8965" width="11.21875" style="11" customWidth="1"/>
    <col min="8966" max="8966" width="6.88671875" style="11" customWidth="1"/>
    <col min="8967" max="9216" width="8.77734375" style="11"/>
    <col min="9217" max="9217" width="19.6640625" style="11" customWidth="1"/>
    <col min="9218" max="9218" width="22.109375" style="11" customWidth="1"/>
    <col min="9219" max="9219" width="21.6640625" style="11" customWidth="1"/>
    <col min="9220" max="9220" width="8.77734375" style="11"/>
    <col min="9221" max="9221" width="11.21875" style="11" customWidth="1"/>
    <col min="9222" max="9222" width="6.88671875" style="11" customWidth="1"/>
    <col min="9223" max="9472" width="8.77734375" style="11"/>
    <col min="9473" max="9473" width="19.6640625" style="11" customWidth="1"/>
    <col min="9474" max="9474" width="22.109375" style="11" customWidth="1"/>
    <col min="9475" max="9475" width="21.6640625" style="11" customWidth="1"/>
    <col min="9476" max="9476" width="8.77734375" style="11"/>
    <col min="9477" max="9477" width="11.21875" style="11" customWidth="1"/>
    <col min="9478" max="9478" width="6.88671875" style="11" customWidth="1"/>
    <col min="9479" max="9728" width="8.77734375" style="11"/>
    <col min="9729" max="9729" width="19.6640625" style="11" customWidth="1"/>
    <col min="9730" max="9730" width="22.109375" style="11" customWidth="1"/>
    <col min="9731" max="9731" width="21.6640625" style="11" customWidth="1"/>
    <col min="9732" max="9732" width="8.77734375" style="11"/>
    <col min="9733" max="9733" width="11.21875" style="11" customWidth="1"/>
    <col min="9734" max="9734" width="6.88671875" style="11" customWidth="1"/>
    <col min="9735" max="9984" width="8.77734375" style="11"/>
    <col min="9985" max="9985" width="19.6640625" style="11" customWidth="1"/>
    <col min="9986" max="9986" width="22.109375" style="11" customWidth="1"/>
    <col min="9987" max="9987" width="21.6640625" style="11" customWidth="1"/>
    <col min="9988" max="9988" width="8.77734375" style="11"/>
    <col min="9989" max="9989" width="11.21875" style="11" customWidth="1"/>
    <col min="9990" max="9990" width="6.88671875" style="11" customWidth="1"/>
    <col min="9991" max="10240" width="8.77734375" style="11"/>
    <col min="10241" max="10241" width="19.6640625" style="11" customWidth="1"/>
    <col min="10242" max="10242" width="22.109375" style="11" customWidth="1"/>
    <col min="10243" max="10243" width="21.6640625" style="11" customWidth="1"/>
    <col min="10244" max="10244" width="8.77734375" style="11"/>
    <col min="10245" max="10245" width="11.21875" style="11" customWidth="1"/>
    <col min="10246" max="10246" width="6.88671875" style="11" customWidth="1"/>
    <col min="10247" max="10496" width="8.77734375" style="11"/>
    <col min="10497" max="10497" width="19.6640625" style="11" customWidth="1"/>
    <col min="10498" max="10498" width="22.109375" style="11" customWidth="1"/>
    <col min="10499" max="10499" width="21.6640625" style="11" customWidth="1"/>
    <col min="10500" max="10500" width="8.77734375" style="11"/>
    <col min="10501" max="10501" width="11.21875" style="11" customWidth="1"/>
    <col min="10502" max="10502" width="6.88671875" style="11" customWidth="1"/>
    <col min="10503" max="10752" width="8.77734375" style="11"/>
    <col min="10753" max="10753" width="19.6640625" style="11" customWidth="1"/>
    <col min="10754" max="10754" width="22.109375" style="11" customWidth="1"/>
    <col min="10755" max="10755" width="21.6640625" style="11" customWidth="1"/>
    <col min="10756" max="10756" width="8.77734375" style="11"/>
    <col min="10757" max="10757" width="11.21875" style="11" customWidth="1"/>
    <col min="10758" max="10758" width="6.88671875" style="11" customWidth="1"/>
    <col min="10759" max="11008" width="8.77734375" style="11"/>
    <col min="11009" max="11009" width="19.6640625" style="11" customWidth="1"/>
    <col min="11010" max="11010" width="22.109375" style="11" customWidth="1"/>
    <col min="11011" max="11011" width="21.6640625" style="11" customWidth="1"/>
    <col min="11012" max="11012" width="8.77734375" style="11"/>
    <col min="11013" max="11013" width="11.21875" style="11" customWidth="1"/>
    <col min="11014" max="11014" width="6.88671875" style="11" customWidth="1"/>
    <col min="11015" max="11264" width="8.77734375" style="11"/>
    <col min="11265" max="11265" width="19.6640625" style="11" customWidth="1"/>
    <col min="11266" max="11266" width="22.109375" style="11" customWidth="1"/>
    <col min="11267" max="11267" width="21.6640625" style="11" customWidth="1"/>
    <col min="11268" max="11268" width="8.77734375" style="11"/>
    <col min="11269" max="11269" width="11.21875" style="11" customWidth="1"/>
    <col min="11270" max="11270" width="6.88671875" style="11" customWidth="1"/>
    <col min="11271" max="11520" width="8.77734375" style="11"/>
    <col min="11521" max="11521" width="19.6640625" style="11" customWidth="1"/>
    <col min="11522" max="11522" width="22.109375" style="11" customWidth="1"/>
    <col min="11523" max="11523" width="21.6640625" style="11" customWidth="1"/>
    <col min="11524" max="11524" width="8.77734375" style="11"/>
    <col min="11525" max="11525" width="11.21875" style="11" customWidth="1"/>
    <col min="11526" max="11526" width="6.88671875" style="11" customWidth="1"/>
    <col min="11527" max="11776" width="8.77734375" style="11"/>
    <col min="11777" max="11777" width="19.6640625" style="11" customWidth="1"/>
    <col min="11778" max="11778" width="22.109375" style="11" customWidth="1"/>
    <col min="11779" max="11779" width="21.6640625" style="11" customWidth="1"/>
    <col min="11780" max="11780" width="8.77734375" style="11"/>
    <col min="11781" max="11781" width="11.21875" style="11" customWidth="1"/>
    <col min="11782" max="11782" width="6.88671875" style="11" customWidth="1"/>
    <col min="11783" max="12032" width="8.77734375" style="11"/>
    <col min="12033" max="12033" width="19.6640625" style="11" customWidth="1"/>
    <col min="12034" max="12034" width="22.109375" style="11" customWidth="1"/>
    <col min="12035" max="12035" width="21.6640625" style="11" customWidth="1"/>
    <col min="12036" max="12036" width="8.77734375" style="11"/>
    <col min="12037" max="12037" width="11.21875" style="11" customWidth="1"/>
    <col min="12038" max="12038" width="6.88671875" style="11" customWidth="1"/>
    <col min="12039" max="12288" width="8.77734375" style="11"/>
    <col min="12289" max="12289" width="19.6640625" style="11" customWidth="1"/>
    <col min="12290" max="12290" width="22.109375" style="11" customWidth="1"/>
    <col min="12291" max="12291" width="21.6640625" style="11" customWidth="1"/>
    <col min="12292" max="12292" width="8.77734375" style="11"/>
    <col min="12293" max="12293" width="11.21875" style="11" customWidth="1"/>
    <col min="12294" max="12294" width="6.88671875" style="11" customWidth="1"/>
    <col min="12295" max="12544" width="8.77734375" style="11"/>
    <col min="12545" max="12545" width="19.6640625" style="11" customWidth="1"/>
    <col min="12546" max="12546" width="22.109375" style="11" customWidth="1"/>
    <col min="12547" max="12547" width="21.6640625" style="11" customWidth="1"/>
    <col min="12548" max="12548" width="8.77734375" style="11"/>
    <col min="12549" max="12549" width="11.21875" style="11" customWidth="1"/>
    <col min="12550" max="12550" width="6.88671875" style="11" customWidth="1"/>
    <col min="12551" max="12800" width="8.77734375" style="11"/>
    <col min="12801" max="12801" width="19.6640625" style="11" customWidth="1"/>
    <col min="12802" max="12802" width="22.109375" style="11" customWidth="1"/>
    <col min="12803" max="12803" width="21.6640625" style="11" customWidth="1"/>
    <col min="12804" max="12804" width="8.77734375" style="11"/>
    <col min="12805" max="12805" width="11.21875" style="11" customWidth="1"/>
    <col min="12806" max="12806" width="6.88671875" style="11" customWidth="1"/>
    <col min="12807" max="13056" width="8.77734375" style="11"/>
    <col min="13057" max="13057" width="19.6640625" style="11" customWidth="1"/>
    <col min="13058" max="13058" width="22.109375" style="11" customWidth="1"/>
    <col min="13059" max="13059" width="21.6640625" style="11" customWidth="1"/>
    <col min="13060" max="13060" width="8.77734375" style="11"/>
    <col min="13061" max="13061" width="11.21875" style="11" customWidth="1"/>
    <col min="13062" max="13062" width="6.88671875" style="11" customWidth="1"/>
    <col min="13063" max="13312" width="8.77734375" style="11"/>
    <col min="13313" max="13313" width="19.6640625" style="11" customWidth="1"/>
    <col min="13314" max="13314" width="22.109375" style="11" customWidth="1"/>
    <col min="13315" max="13315" width="21.6640625" style="11" customWidth="1"/>
    <col min="13316" max="13316" width="8.77734375" style="11"/>
    <col min="13317" max="13317" width="11.21875" style="11" customWidth="1"/>
    <col min="13318" max="13318" width="6.88671875" style="11" customWidth="1"/>
    <col min="13319" max="13568" width="8.77734375" style="11"/>
    <col min="13569" max="13569" width="19.6640625" style="11" customWidth="1"/>
    <col min="13570" max="13570" width="22.109375" style="11" customWidth="1"/>
    <col min="13571" max="13571" width="21.6640625" style="11" customWidth="1"/>
    <col min="13572" max="13572" width="8.77734375" style="11"/>
    <col min="13573" max="13573" width="11.21875" style="11" customWidth="1"/>
    <col min="13574" max="13574" width="6.88671875" style="11" customWidth="1"/>
    <col min="13575" max="13824" width="8.77734375" style="11"/>
    <col min="13825" max="13825" width="19.6640625" style="11" customWidth="1"/>
    <col min="13826" max="13826" width="22.109375" style="11" customWidth="1"/>
    <col min="13827" max="13827" width="21.6640625" style="11" customWidth="1"/>
    <col min="13828" max="13828" width="8.77734375" style="11"/>
    <col min="13829" max="13829" width="11.21875" style="11" customWidth="1"/>
    <col min="13830" max="13830" width="6.88671875" style="11" customWidth="1"/>
    <col min="13831" max="14080" width="8.77734375" style="11"/>
    <col min="14081" max="14081" width="19.6640625" style="11" customWidth="1"/>
    <col min="14082" max="14082" width="22.109375" style="11" customWidth="1"/>
    <col min="14083" max="14083" width="21.6640625" style="11" customWidth="1"/>
    <col min="14084" max="14084" width="8.77734375" style="11"/>
    <col min="14085" max="14085" width="11.21875" style="11" customWidth="1"/>
    <col min="14086" max="14086" width="6.88671875" style="11" customWidth="1"/>
    <col min="14087" max="14336" width="8.77734375" style="11"/>
    <col min="14337" max="14337" width="19.6640625" style="11" customWidth="1"/>
    <col min="14338" max="14338" width="22.109375" style="11" customWidth="1"/>
    <col min="14339" max="14339" width="21.6640625" style="11" customWidth="1"/>
    <col min="14340" max="14340" width="8.77734375" style="11"/>
    <col min="14341" max="14341" width="11.21875" style="11" customWidth="1"/>
    <col min="14342" max="14342" width="6.88671875" style="11" customWidth="1"/>
    <col min="14343" max="14592" width="8.77734375" style="11"/>
    <col min="14593" max="14593" width="19.6640625" style="11" customWidth="1"/>
    <col min="14594" max="14594" width="22.109375" style="11" customWidth="1"/>
    <col min="14595" max="14595" width="21.6640625" style="11" customWidth="1"/>
    <col min="14596" max="14596" width="8.77734375" style="11"/>
    <col min="14597" max="14597" width="11.21875" style="11" customWidth="1"/>
    <col min="14598" max="14598" width="6.88671875" style="11" customWidth="1"/>
    <col min="14599" max="14848" width="8.77734375" style="11"/>
    <col min="14849" max="14849" width="19.6640625" style="11" customWidth="1"/>
    <col min="14850" max="14850" width="22.109375" style="11" customWidth="1"/>
    <col min="14851" max="14851" width="21.6640625" style="11" customWidth="1"/>
    <col min="14852" max="14852" width="8.77734375" style="11"/>
    <col min="14853" max="14853" width="11.21875" style="11" customWidth="1"/>
    <col min="14854" max="14854" width="6.88671875" style="11" customWidth="1"/>
    <col min="14855" max="15104" width="8.77734375" style="11"/>
    <col min="15105" max="15105" width="19.6640625" style="11" customWidth="1"/>
    <col min="15106" max="15106" width="22.109375" style="11" customWidth="1"/>
    <col min="15107" max="15107" width="21.6640625" style="11" customWidth="1"/>
    <col min="15108" max="15108" width="8.77734375" style="11"/>
    <col min="15109" max="15109" width="11.21875" style="11" customWidth="1"/>
    <col min="15110" max="15110" width="6.88671875" style="11" customWidth="1"/>
    <col min="15111" max="15360" width="8.77734375" style="11"/>
    <col min="15361" max="15361" width="19.6640625" style="11" customWidth="1"/>
    <col min="15362" max="15362" width="22.109375" style="11" customWidth="1"/>
    <col min="15363" max="15363" width="21.6640625" style="11" customWidth="1"/>
    <col min="15364" max="15364" width="8.77734375" style="11"/>
    <col min="15365" max="15365" width="11.21875" style="11" customWidth="1"/>
    <col min="15366" max="15366" width="6.88671875" style="11" customWidth="1"/>
    <col min="15367" max="15616" width="8.77734375" style="11"/>
    <col min="15617" max="15617" width="19.6640625" style="11" customWidth="1"/>
    <col min="15618" max="15618" width="22.109375" style="11" customWidth="1"/>
    <col min="15619" max="15619" width="21.6640625" style="11" customWidth="1"/>
    <col min="15620" max="15620" width="8.77734375" style="11"/>
    <col min="15621" max="15621" width="11.21875" style="11" customWidth="1"/>
    <col min="15622" max="15622" width="6.88671875" style="11" customWidth="1"/>
    <col min="15623" max="15872" width="8.77734375" style="11"/>
    <col min="15873" max="15873" width="19.6640625" style="11" customWidth="1"/>
    <col min="15874" max="15874" width="22.109375" style="11" customWidth="1"/>
    <col min="15875" max="15875" width="21.6640625" style="11" customWidth="1"/>
    <col min="15876" max="15876" width="8.77734375" style="11"/>
    <col min="15877" max="15877" width="11.21875" style="11" customWidth="1"/>
    <col min="15878" max="15878" width="6.88671875" style="11" customWidth="1"/>
    <col min="15879" max="16128" width="8.77734375" style="11"/>
    <col min="16129" max="16129" width="19.6640625" style="11" customWidth="1"/>
    <col min="16130" max="16130" width="22.109375" style="11" customWidth="1"/>
    <col min="16131" max="16131" width="21.6640625" style="11" customWidth="1"/>
    <col min="16132" max="16132" width="8.77734375" style="11"/>
    <col min="16133" max="16133" width="11.21875" style="11" customWidth="1"/>
    <col min="16134" max="16134" width="6.88671875" style="11" customWidth="1"/>
    <col min="16135" max="16384" width="8.77734375" style="11"/>
  </cols>
  <sheetData>
    <row r="1" spans="1:8" s="12" customFormat="1" ht="18.75" customHeight="1">
      <c r="A1" s="62" t="s">
        <v>968</v>
      </c>
      <c r="B1" s="25" t="s">
        <v>37</v>
      </c>
      <c r="C1" s="25" t="s">
        <v>36</v>
      </c>
      <c r="D1" s="66" t="s">
        <v>977</v>
      </c>
      <c r="E1" s="25" t="s">
        <v>979</v>
      </c>
      <c r="F1" s="27"/>
      <c r="G1" s="25" t="s">
        <v>47</v>
      </c>
      <c r="H1" s="27"/>
    </row>
    <row r="2" spans="1:8" s="12" customFormat="1" ht="18.75" customHeight="1">
      <c r="A2" s="26" t="s">
        <v>1270</v>
      </c>
      <c r="B2" s="151" t="s">
        <v>966</v>
      </c>
      <c r="C2" s="123" t="s">
        <v>967</v>
      </c>
      <c r="D2" s="123">
        <v>2</v>
      </c>
      <c r="E2" s="153"/>
      <c r="F2" s="123"/>
      <c r="G2" s="153"/>
      <c r="H2" s="123"/>
    </row>
    <row r="3" spans="1:8" s="12" customFormat="1" ht="18.75" customHeight="1">
      <c r="A3" s="120"/>
      <c r="B3" s="151"/>
      <c r="C3" s="123"/>
      <c r="D3" s="123"/>
      <c r="E3" s="27" t="s">
        <v>980</v>
      </c>
      <c r="F3" s="123">
        <f>SUM(D1:D2)</f>
        <v>2</v>
      </c>
      <c r="G3" s="27" t="s">
        <v>44</v>
      </c>
      <c r="H3" s="123">
        <v>1</v>
      </c>
    </row>
    <row r="4" spans="1:8" s="12" customFormat="1" ht="18.75" customHeight="1">
      <c r="A4" s="28"/>
      <c r="B4" s="35"/>
      <c r="C4" s="35"/>
      <c r="D4" s="28"/>
      <c r="E4" s="28"/>
      <c r="F4" s="28"/>
      <c r="G4" s="28"/>
      <c r="H4" s="28"/>
    </row>
    <row r="5" spans="1:8">
      <c r="A5" s="26" t="s">
        <v>11</v>
      </c>
      <c r="B5" s="151" t="s">
        <v>859</v>
      </c>
      <c r="C5" s="34" t="s">
        <v>860</v>
      </c>
      <c r="D5" s="27">
        <v>1</v>
      </c>
      <c r="E5" s="27"/>
      <c r="F5" s="27"/>
      <c r="G5" s="27"/>
      <c r="H5" s="27"/>
    </row>
    <row r="6" spans="1:8">
      <c r="A6" s="120"/>
      <c r="B6" s="150" t="s">
        <v>861</v>
      </c>
      <c r="C6" s="154" t="s">
        <v>862</v>
      </c>
      <c r="D6" s="123">
        <v>8</v>
      </c>
      <c r="E6" s="150"/>
      <c r="F6" s="150"/>
      <c r="G6" s="150"/>
      <c r="H6" s="150"/>
    </row>
    <row r="7" spans="1:8">
      <c r="A7" s="120"/>
      <c r="B7" s="150"/>
      <c r="C7" s="154"/>
      <c r="D7" s="123"/>
      <c r="E7" s="27" t="s">
        <v>980</v>
      </c>
      <c r="F7" s="123">
        <f>SUM(D5:D6)</f>
        <v>9</v>
      </c>
      <c r="G7" s="27" t="s">
        <v>44</v>
      </c>
      <c r="H7" s="123">
        <f>COUNTIF(B5:B6,"*")</f>
        <v>2</v>
      </c>
    </row>
    <row r="8" spans="1:8">
      <c r="A8" s="28"/>
      <c r="B8" s="35"/>
      <c r="C8" s="35"/>
      <c r="D8" s="28"/>
      <c r="E8" s="28"/>
      <c r="F8" s="28"/>
      <c r="G8" s="28"/>
      <c r="H8" s="28"/>
    </row>
    <row r="9" spans="1:8">
      <c r="A9" s="26" t="s">
        <v>701</v>
      </c>
      <c r="B9" s="34" t="s">
        <v>702</v>
      </c>
      <c r="C9" s="34" t="s">
        <v>703</v>
      </c>
      <c r="D9" s="27">
        <v>2</v>
      </c>
      <c r="E9" s="150"/>
      <c r="F9" s="150"/>
      <c r="G9" s="150"/>
      <c r="H9" s="150"/>
    </row>
    <row r="10" spans="1:8">
      <c r="A10" s="120"/>
      <c r="B10" s="154"/>
      <c r="C10" s="154"/>
      <c r="D10" s="123"/>
      <c r="E10" s="27" t="s">
        <v>980</v>
      </c>
      <c r="F10" s="27">
        <f>SUM(D9:D9)</f>
        <v>2</v>
      </c>
      <c r="G10" s="27" t="s">
        <v>44</v>
      </c>
      <c r="H10" s="27">
        <v>1</v>
      </c>
    </row>
    <row r="11" spans="1:8">
      <c r="A11" s="28"/>
      <c r="B11" s="35"/>
      <c r="C11" s="35"/>
      <c r="D11" s="28"/>
      <c r="E11" s="28"/>
      <c r="F11" s="28"/>
      <c r="G11" s="28"/>
      <c r="H11" s="28"/>
    </row>
    <row r="12" spans="1:8">
      <c r="A12" s="26" t="s">
        <v>74</v>
      </c>
      <c r="B12" s="148" t="s">
        <v>838</v>
      </c>
      <c r="C12" s="34" t="s">
        <v>839</v>
      </c>
      <c r="D12" s="178">
        <v>4</v>
      </c>
      <c r="E12" s="27"/>
      <c r="F12" s="27"/>
      <c r="G12" s="27"/>
      <c r="H12" s="27"/>
    </row>
    <row r="13" spans="1:8">
      <c r="A13" s="27"/>
      <c r="B13" s="150" t="s">
        <v>840</v>
      </c>
      <c r="C13" s="30" t="s">
        <v>841</v>
      </c>
      <c r="D13" s="178">
        <v>11</v>
      </c>
      <c r="E13" s="27"/>
      <c r="F13" s="27"/>
      <c r="G13" s="27"/>
      <c r="H13" s="27"/>
    </row>
    <row r="14" spans="1:8">
      <c r="A14" s="27"/>
      <c r="B14" s="151" t="s">
        <v>842</v>
      </c>
      <c r="C14" s="34" t="s">
        <v>843</v>
      </c>
      <c r="D14" s="178">
        <v>20</v>
      </c>
      <c r="E14" s="27"/>
      <c r="F14" s="27"/>
      <c r="G14" s="27"/>
      <c r="H14" s="27"/>
    </row>
    <row r="15" spans="1:8">
      <c r="A15" s="27"/>
      <c r="B15" s="152" t="s">
        <v>844</v>
      </c>
      <c r="C15" s="34" t="s">
        <v>845</v>
      </c>
      <c r="D15" s="178">
        <v>2</v>
      </c>
      <c r="E15" s="27"/>
      <c r="F15" s="27"/>
      <c r="G15" s="27"/>
      <c r="H15" s="27"/>
    </row>
    <row r="16" spans="1:8">
      <c r="A16" s="27"/>
      <c r="B16" s="151" t="s">
        <v>846</v>
      </c>
      <c r="C16" s="30" t="s">
        <v>847</v>
      </c>
      <c r="D16" s="178">
        <v>1</v>
      </c>
      <c r="E16" s="27"/>
      <c r="F16" s="27"/>
      <c r="G16" s="27"/>
      <c r="H16" s="27"/>
    </row>
    <row r="17" spans="1:8" ht="32.4">
      <c r="A17" s="27"/>
      <c r="B17" s="151" t="s">
        <v>848</v>
      </c>
      <c r="C17" s="30" t="s">
        <v>856</v>
      </c>
      <c r="D17" s="178">
        <v>26</v>
      </c>
      <c r="E17" s="27"/>
      <c r="F17" s="27"/>
      <c r="G17" s="27"/>
      <c r="H17" s="27"/>
    </row>
    <row r="18" spans="1:8">
      <c r="A18" s="27"/>
      <c r="B18" s="151" t="s">
        <v>849</v>
      </c>
      <c r="C18" s="34" t="s">
        <v>850</v>
      </c>
      <c r="D18" s="178">
        <v>3</v>
      </c>
      <c r="E18" s="27"/>
      <c r="F18" s="27"/>
      <c r="G18" s="27"/>
      <c r="H18" s="27"/>
    </row>
    <row r="19" spans="1:8">
      <c r="A19" s="27"/>
      <c r="B19" s="151" t="s">
        <v>851</v>
      </c>
      <c r="C19" s="41"/>
      <c r="D19" s="178">
        <v>1</v>
      </c>
      <c r="E19" s="27"/>
      <c r="F19" s="27"/>
      <c r="G19" s="27"/>
      <c r="H19" s="27"/>
    </row>
    <row r="20" spans="1:8">
      <c r="A20" s="27"/>
      <c r="B20" s="151" t="s">
        <v>852</v>
      </c>
      <c r="C20" s="30"/>
      <c r="D20" s="178">
        <v>1</v>
      </c>
      <c r="E20" s="27"/>
      <c r="F20" s="27"/>
      <c r="G20" s="27"/>
      <c r="H20" s="27"/>
    </row>
    <row r="21" spans="1:8">
      <c r="A21" s="27"/>
      <c r="B21" s="151" t="s">
        <v>853</v>
      </c>
      <c r="C21" s="34"/>
      <c r="D21" s="178">
        <v>1</v>
      </c>
      <c r="E21" s="27"/>
      <c r="F21" s="27"/>
      <c r="G21" s="27"/>
      <c r="H21" s="27"/>
    </row>
    <row r="22" spans="1:8" ht="32.4">
      <c r="A22" s="27"/>
      <c r="B22" s="151" t="s">
        <v>854</v>
      </c>
      <c r="C22" s="34" t="s">
        <v>855</v>
      </c>
      <c r="D22" s="178">
        <v>1</v>
      </c>
      <c r="E22" s="27"/>
      <c r="F22" s="27"/>
      <c r="G22" s="27"/>
      <c r="H22" s="27"/>
    </row>
    <row r="23" spans="1:8">
      <c r="A23" s="27"/>
      <c r="B23" s="151" t="s">
        <v>857</v>
      </c>
      <c r="C23" s="30" t="s">
        <v>858</v>
      </c>
      <c r="D23" s="178">
        <v>2</v>
      </c>
      <c r="E23" s="27"/>
      <c r="F23" s="27"/>
      <c r="G23" s="27"/>
      <c r="H23" s="27"/>
    </row>
    <row r="24" spans="1:8">
      <c r="A24" s="27"/>
      <c r="B24" s="34"/>
      <c r="C24" s="34"/>
      <c r="D24" s="27"/>
      <c r="E24" s="27" t="s">
        <v>980</v>
      </c>
      <c r="F24" s="27">
        <v>73</v>
      </c>
      <c r="G24" s="27" t="s">
        <v>44</v>
      </c>
      <c r="H24" s="27">
        <f>COUNTIF(B12:B23,"*")</f>
        <v>12</v>
      </c>
    </row>
    <row r="25" spans="1:8">
      <c r="A25" s="27"/>
      <c r="B25" s="37"/>
      <c r="C25" s="37"/>
      <c r="D25" s="27"/>
      <c r="E25" s="60" t="s">
        <v>978</v>
      </c>
      <c r="F25" s="60">
        <f>SUM(F3:F24)</f>
        <v>86</v>
      </c>
      <c r="G25" s="60" t="s">
        <v>79</v>
      </c>
      <c r="H25" s="61">
        <f>COUNTIF(B2:B25,"*")</f>
        <v>16</v>
      </c>
    </row>
  </sheetData>
  <phoneticPr fontId="1" type="noConversion"/>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6"/>
  <sheetViews>
    <sheetView zoomScale="70" zoomScaleNormal="70" workbookViewId="0">
      <pane ySplit="1" topLeftCell="A38" activePane="bottomLeft" state="frozen"/>
      <selection activeCell="A85" sqref="A85"/>
      <selection pane="bottomLeft" activeCell="H68" sqref="H68"/>
    </sheetView>
  </sheetViews>
  <sheetFormatPr defaultRowHeight="16.2"/>
  <cols>
    <col min="1" max="1" width="12.77734375" style="16" customWidth="1"/>
    <col min="2" max="2" width="50.6640625" style="13" customWidth="1"/>
    <col min="3" max="3" width="46.88671875" style="13" customWidth="1"/>
    <col min="4" max="4" width="17.33203125" style="1" customWidth="1"/>
    <col min="5" max="5" width="14.44140625" style="4" customWidth="1"/>
    <col min="6" max="6" width="5.44140625" style="4" customWidth="1"/>
    <col min="7" max="7" width="25" style="4" customWidth="1"/>
    <col min="8" max="8" width="4.88671875" style="4" customWidth="1"/>
    <col min="9" max="9" width="8.77734375" style="1"/>
    <col min="10" max="256" width="8.77734375"/>
    <col min="257" max="257" width="16" customWidth="1"/>
    <col min="258" max="258" width="21.21875" customWidth="1"/>
    <col min="259" max="259" width="25.33203125" customWidth="1"/>
    <col min="260" max="260" width="8.77734375"/>
    <col min="261" max="261" width="11.21875" customWidth="1"/>
    <col min="262" max="262" width="5.44140625" customWidth="1"/>
    <col min="263" max="263" width="8.77734375"/>
    <col min="264" max="264" width="4.88671875" customWidth="1"/>
    <col min="265" max="512" width="8.77734375"/>
    <col min="513" max="513" width="16" customWidth="1"/>
    <col min="514" max="514" width="21.21875" customWidth="1"/>
    <col min="515" max="515" width="25.33203125" customWidth="1"/>
    <col min="516" max="516" width="8.77734375"/>
    <col min="517" max="517" width="11.21875" customWidth="1"/>
    <col min="518" max="518" width="5.44140625" customWidth="1"/>
    <col min="519" max="519" width="8.77734375"/>
    <col min="520" max="520" width="4.88671875" customWidth="1"/>
    <col min="521" max="768" width="8.77734375"/>
    <col min="769" max="769" width="16" customWidth="1"/>
    <col min="770" max="770" width="21.21875" customWidth="1"/>
    <col min="771" max="771" width="25.33203125" customWidth="1"/>
    <col min="772" max="772" width="8.77734375"/>
    <col min="773" max="773" width="11.21875" customWidth="1"/>
    <col min="774" max="774" width="5.44140625" customWidth="1"/>
    <col min="775" max="775" width="8.77734375"/>
    <col min="776" max="776" width="4.88671875" customWidth="1"/>
    <col min="777" max="1024" width="8.77734375"/>
    <col min="1025" max="1025" width="16" customWidth="1"/>
    <col min="1026" max="1026" width="21.21875" customWidth="1"/>
    <col min="1027" max="1027" width="25.33203125" customWidth="1"/>
    <col min="1028" max="1028" width="8.77734375"/>
    <col min="1029" max="1029" width="11.21875" customWidth="1"/>
    <col min="1030" max="1030" width="5.44140625" customWidth="1"/>
    <col min="1031" max="1031" width="8.77734375"/>
    <col min="1032" max="1032" width="4.88671875" customWidth="1"/>
    <col min="1033" max="1280" width="8.77734375"/>
    <col min="1281" max="1281" width="16" customWidth="1"/>
    <col min="1282" max="1282" width="21.21875" customWidth="1"/>
    <col min="1283" max="1283" width="25.33203125" customWidth="1"/>
    <col min="1284" max="1284" width="8.77734375"/>
    <col min="1285" max="1285" width="11.21875" customWidth="1"/>
    <col min="1286" max="1286" width="5.44140625" customWidth="1"/>
    <col min="1287" max="1287" width="8.77734375"/>
    <col min="1288" max="1288" width="4.88671875" customWidth="1"/>
    <col min="1289" max="1536" width="8.77734375"/>
    <col min="1537" max="1537" width="16" customWidth="1"/>
    <col min="1538" max="1538" width="21.21875" customWidth="1"/>
    <col min="1539" max="1539" width="25.33203125" customWidth="1"/>
    <col min="1540" max="1540" width="8.77734375"/>
    <col min="1541" max="1541" width="11.21875" customWidth="1"/>
    <col min="1542" max="1542" width="5.44140625" customWidth="1"/>
    <col min="1543" max="1543" width="8.77734375"/>
    <col min="1544" max="1544" width="4.88671875" customWidth="1"/>
    <col min="1545" max="1792" width="8.77734375"/>
    <col min="1793" max="1793" width="16" customWidth="1"/>
    <col min="1794" max="1794" width="21.21875" customWidth="1"/>
    <col min="1795" max="1795" width="25.33203125" customWidth="1"/>
    <col min="1796" max="1796" width="8.77734375"/>
    <col min="1797" max="1797" width="11.21875" customWidth="1"/>
    <col min="1798" max="1798" width="5.44140625" customWidth="1"/>
    <col min="1799" max="1799" width="8.77734375"/>
    <col min="1800" max="1800" width="4.88671875" customWidth="1"/>
    <col min="1801" max="2048" width="8.77734375"/>
    <col min="2049" max="2049" width="16" customWidth="1"/>
    <col min="2050" max="2050" width="21.21875" customWidth="1"/>
    <col min="2051" max="2051" width="25.33203125" customWidth="1"/>
    <col min="2052" max="2052" width="8.77734375"/>
    <col min="2053" max="2053" width="11.21875" customWidth="1"/>
    <col min="2054" max="2054" width="5.44140625" customWidth="1"/>
    <col min="2055" max="2055" width="8.77734375"/>
    <col min="2056" max="2056" width="4.88671875" customWidth="1"/>
    <col min="2057" max="2304" width="8.77734375"/>
    <col min="2305" max="2305" width="16" customWidth="1"/>
    <col min="2306" max="2306" width="21.21875" customWidth="1"/>
    <col min="2307" max="2307" width="25.33203125" customWidth="1"/>
    <col min="2308" max="2308" width="8.77734375"/>
    <col min="2309" max="2309" width="11.21875" customWidth="1"/>
    <col min="2310" max="2310" width="5.44140625" customWidth="1"/>
    <col min="2311" max="2311" width="8.77734375"/>
    <col min="2312" max="2312" width="4.88671875" customWidth="1"/>
    <col min="2313" max="2560" width="8.77734375"/>
    <col min="2561" max="2561" width="16" customWidth="1"/>
    <col min="2562" max="2562" width="21.21875" customWidth="1"/>
    <col min="2563" max="2563" width="25.33203125" customWidth="1"/>
    <col min="2564" max="2564" width="8.77734375"/>
    <col min="2565" max="2565" width="11.21875" customWidth="1"/>
    <col min="2566" max="2566" width="5.44140625" customWidth="1"/>
    <col min="2567" max="2567" width="8.77734375"/>
    <col min="2568" max="2568" width="4.88671875" customWidth="1"/>
    <col min="2569" max="2816" width="8.77734375"/>
    <col min="2817" max="2817" width="16" customWidth="1"/>
    <col min="2818" max="2818" width="21.21875" customWidth="1"/>
    <col min="2819" max="2819" width="25.33203125" customWidth="1"/>
    <col min="2820" max="2820" width="8.77734375"/>
    <col min="2821" max="2821" width="11.21875" customWidth="1"/>
    <col min="2822" max="2822" width="5.44140625" customWidth="1"/>
    <col min="2823" max="2823" width="8.77734375"/>
    <col min="2824" max="2824" width="4.88671875" customWidth="1"/>
    <col min="2825" max="3072" width="8.77734375"/>
    <col min="3073" max="3073" width="16" customWidth="1"/>
    <col min="3074" max="3074" width="21.21875" customWidth="1"/>
    <col min="3075" max="3075" width="25.33203125" customWidth="1"/>
    <col min="3076" max="3076" width="8.77734375"/>
    <col min="3077" max="3077" width="11.21875" customWidth="1"/>
    <col min="3078" max="3078" width="5.44140625" customWidth="1"/>
    <col min="3079" max="3079" width="8.77734375"/>
    <col min="3080" max="3080" width="4.88671875" customWidth="1"/>
    <col min="3081" max="3328" width="8.77734375"/>
    <col min="3329" max="3329" width="16" customWidth="1"/>
    <col min="3330" max="3330" width="21.21875" customWidth="1"/>
    <col min="3331" max="3331" width="25.33203125" customWidth="1"/>
    <col min="3332" max="3332" width="8.77734375"/>
    <col min="3333" max="3333" width="11.21875" customWidth="1"/>
    <col min="3334" max="3334" width="5.44140625" customWidth="1"/>
    <col min="3335" max="3335" width="8.77734375"/>
    <col min="3336" max="3336" width="4.88671875" customWidth="1"/>
    <col min="3337" max="3584" width="8.77734375"/>
    <col min="3585" max="3585" width="16" customWidth="1"/>
    <col min="3586" max="3586" width="21.21875" customWidth="1"/>
    <col min="3587" max="3587" width="25.33203125" customWidth="1"/>
    <col min="3588" max="3588" width="8.77734375"/>
    <col min="3589" max="3589" width="11.21875" customWidth="1"/>
    <col min="3590" max="3590" width="5.44140625" customWidth="1"/>
    <col min="3591" max="3591" width="8.77734375"/>
    <col min="3592" max="3592" width="4.88671875" customWidth="1"/>
    <col min="3593" max="3840" width="8.77734375"/>
    <col min="3841" max="3841" width="16" customWidth="1"/>
    <col min="3842" max="3842" width="21.21875" customWidth="1"/>
    <col min="3843" max="3843" width="25.33203125" customWidth="1"/>
    <col min="3844" max="3844" width="8.77734375"/>
    <col min="3845" max="3845" width="11.21875" customWidth="1"/>
    <col min="3846" max="3846" width="5.44140625" customWidth="1"/>
    <col min="3847" max="3847" width="8.77734375"/>
    <col min="3848" max="3848" width="4.88671875" customWidth="1"/>
    <col min="3849" max="4096" width="8.77734375"/>
    <col min="4097" max="4097" width="16" customWidth="1"/>
    <col min="4098" max="4098" width="21.21875" customWidth="1"/>
    <col min="4099" max="4099" width="25.33203125" customWidth="1"/>
    <col min="4100" max="4100" width="8.77734375"/>
    <col min="4101" max="4101" width="11.21875" customWidth="1"/>
    <col min="4102" max="4102" width="5.44140625" customWidth="1"/>
    <col min="4103" max="4103" width="8.77734375"/>
    <col min="4104" max="4104" width="4.88671875" customWidth="1"/>
    <col min="4105" max="4352" width="8.77734375"/>
    <col min="4353" max="4353" width="16" customWidth="1"/>
    <col min="4354" max="4354" width="21.21875" customWidth="1"/>
    <col min="4355" max="4355" width="25.33203125" customWidth="1"/>
    <col min="4356" max="4356" width="8.77734375"/>
    <col min="4357" max="4357" width="11.21875" customWidth="1"/>
    <col min="4358" max="4358" width="5.44140625" customWidth="1"/>
    <col min="4359" max="4359" width="8.77734375"/>
    <col min="4360" max="4360" width="4.88671875" customWidth="1"/>
    <col min="4361" max="4608" width="8.77734375"/>
    <col min="4609" max="4609" width="16" customWidth="1"/>
    <col min="4610" max="4610" width="21.21875" customWidth="1"/>
    <col min="4611" max="4611" width="25.33203125" customWidth="1"/>
    <col min="4612" max="4612" width="8.77734375"/>
    <col min="4613" max="4613" width="11.21875" customWidth="1"/>
    <col min="4614" max="4614" width="5.44140625" customWidth="1"/>
    <col min="4615" max="4615" width="8.77734375"/>
    <col min="4616" max="4616" width="4.88671875" customWidth="1"/>
    <col min="4617" max="4864" width="8.77734375"/>
    <col min="4865" max="4865" width="16" customWidth="1"/>
    <col min="4866" max="4866" width="21.21875" customWidth="1"/>
    <col min="4867" max="4867" width="25.33203125" customWidth="1"/>
    <col min="4868" max="4868" width="8.77734375"/>
    <col min="4869" max="4869" width="11.21875" customWidth="1"/>
    <col min="4870" max="4870" width="5.44140625" customWidth="1"/>
    <col min="4871" max="4871" width="8.77734375"/>
    <col min="4872" max="4872" width="4.88671875" customWidth="1"/>
    <col min="4873" max="5120" width="8.77734375"/>
    <col min="5121" max="5121" width="16" customWidth="1"/>
    <col min="5122" max="5122" width="21.21875" customWidth="1"/>
    <col min="5123" max="5123" width="25.33203125" customWidth="1"/>
    <col min="5124" max="5124" width="8.77734375"/>
    <col min="5125" max="5125" width="11.21875" customWidth="1"/>
    <col min="5126" max="5126" width="5.44140625" customWidth="1"/>
    <col min="5127" max="5127" width="8.77734375"/>
    <col min="5128" max="5128" width="4.88671875" customWidth="1"/>
    <col min="5129" max="5376" width="8.77734375"/>
    <col min="5377" max="5377" width="16" customWidth="1"/>
    <col min="5378" max="5378" width="21.21875" customWidth="1"/>
    <col min="5379" max="5379" width="25.33203125" customWidth="1"/>
    <col min="5380" max="5380" width="8.77734375"/>
    <col min="5381" max="5381" width="11.21875" customWidth="1"/>
    <col min="5382" max="5382" width="5.44140625" customWidth="1"/>
    <col min="5383" max="5383" width="8.77734375"/>
    <col min="5384" max="5384" width="4.88671875" customWidth="1"/>
    <col min="5385" max="5632" width="8.77734375"/>
    <col min="5633" max="5633" width="16" customWidth="1"/>
    <col min="5634" max="5634" width="21.21875" customWidth="1"/>
    <col min="5635" max="5635" width="25.33203125" customWidth="1"/>
    <col min="5636" max="5636" width="8.77734375"/>
    <col min="5637" max="5637" width="11.21875" customWidth="1"/>
    <col min="5638" max="5638" width="5.44140625" customWidth="1"/>
    <col min="5639" max="5639" width="8.77734375"/>
    <col min="5640" max="5640" width="4.88671875" customWidth="1"/>
    <col min="5641" max="5888" width="8.77734375"/>
    <col min="5889" max="5889" width="16" customWidth="1"/>
    <col min="5890" max="5890" width="21.21875" customWidth="1"/>
    <col min="5891" max="5891" width="25.33203125" customWidth="1"/>
    <col min="5892" max="5892" width="8.77734375"/>
    <col min="5893" max="5893" width="11.21875" customWidth="1"/>
    <col min="5894" max="5894" width="5.44140625" customWidth="1"/>
    <col min="5895" max="5895" width="8.77734375"/>
    <col min="5896" max="5896" width="4.88671875" customWidth="1"/>
    <col min="5897" max="6144" width="8.77734375"/>
    <col min="6145" max="6145" width="16" customWidth="1"/>
    <col min="6146" max="6146" width="21.21875" customWidth="1"/>
    <col min="6147" max="6147" width="25.33203125" customWidth="1"/>
    <col min="6148" max="6148" width="8.77734375"/>
    <col min="6149" max="6149" width="11.21875" customWidth="1"/>
    <col min="6150" max="6150" width="5.44140625" customWidth="1"/>
    <col min="6151" max="6151" width="8.77734375"/>
    <col min="6152" max="6152" width="4.88671875" customWidth="1"/>
    <col min="6153" max="6400" width="8.77734375"/>
    <col min="6401" max="6401" width="16" customWidth="1"/>
    <col min="6402" max="6402" width="21.21875" customWidth="1"/>
    <col min="6403" max="6403" width="25.33203125" customWidth="1"/>
    <col min="6404" max="6404" width="8.77734375"/>
    <col min="6405" max="6405" width="11.21875" customWidth="1"/>
    <col min="6406" max="6406" width="5.44140625" customWidth="1"/>
    <col min="6407" max="6407" width="8.77734375"/>
    <col min="6408" max="6408" width="4.88671875" customWidth="1"/>
    <col min="6409" max="6656" width="8.77734375"/>
    <col min="6657" max="6657" width="16" customWidth="1"/>
    <col min="6658" max="6658" width="21.21875" customWidth="1"/>
    <col min="6659" max="6659" width="25.33203125" customWidth="1"/>
    <col min="6660" max="6660" width="8.77734375"/>
    <col min="6661" max="6661" width="11.21875" customWidth="1"/>
    <col min="6662" max="6662" width="5.44140625" customWidth="1"/>
    <col min="6663" max="6663" width="8.77734375"/>
    <col min="6664" max="6664" width="4.88671875" customWidth="1"/>
    <col min="6665" max="6912" width="8.77734375"/>
    <col min="6913" max="6913" width="16" customWidth="1"/>
    <col min="6914" max="6914" width="21.21875" customWidth="1"/>
    <col min="6915" max="6915" width="25.33203125" customWidth="1"/>
    <col min="6916" max="6916" width="8.77734375"/>
    <col min="6917" max="6917" width="11.21875" customWidth="1"/>
    <col min="6918" max="6918" width="5.44140625" customWidth="1"/>
    <col min="6919" max="6919" width="8.77734375"/>
    <col min="6920" max="6920" width="4.88671875" customWidth="1"/>
    <col min="6921" max="7168" width="8.77734375"/>
    <col min="7169" max="7169" width="16" customWidth="1"/>
    <col min="7170" max="7170" width="21.21875" customWidth="1"/>
    <col min="7171" max="7171" width="25.33203125" customWidth="1"/>
    <col min="7172" max="7172" width="8.77734375"/>
    <col min="7173" max="7173" width="11.21875" customWidth="1"/>
    <col min="7174" max="7174" width="5.44140625" customWidth="1"/>
    <col min="7175" max="7175" width="8.77734375"/>
    <col min="7176" max="7176" width="4.88671875" customWidth="1"/>
    <col min="7177" max="7424" width="8.77734375"/>
    <col min="7425" max="7425" width="16" customWidth="1"/>
    <col min="7426" max="7426" width="21.21875" customWidth="1"/>
    <col min="7427" max="7427" width="25.33203125" customWidth="1"/>
    <col min="7428" max="7428" width="8.77734375"/>
    <col min="7429" max="7429" width="11.21875" customWidth="1"/>
    <col min="7430" max="7430" width="5.44140625" customWidth="1"/>
    <col min="7431" max="7431" width="8.77734375"/>
    <col min="7432" max="7432" width="4.88671875" customWidth="1"/>
    <col min="7433" max="7680" width="8.77734375"/>
    <col min="7681" max="7681" width="16" customWidth="1"/>
    <col min="7682" max="7682" width="21.21875" customWidth="1"/>
    <col min="7683" max="7683" width="25.33203125" customWidth="1"/>
    <col min="7684" max="7684" width="8.77734375"/>
    <col min="7685" max="7685" width="11.21875" customWidth="1"/>
    <col min="7686" max="7686" width="5.44140625" customWidth="1"/>
    <col min="7687" max="7687" width="8.77734375"/>
    <col min="7688" max="7688" width="4.88671875" customWidth="1"/>
    <col min="7689" max="7936" width="8.77734375"/>
    <col min="7937" max="7937" width="16" customWidth="1"/>
    <col min="7938" max="7938" width="21.21875" customWidth="1"/>
    <col min="7939" max="7939" width="25.33203125" customWidth="1"/>
    <col min="7940" max="7940" width="8.77734375"/>
    <col min="7941" max="7941" width="11.21875" customWidth="1"/>
    <col min="7942" max="7942" width="5.44140625" customWidth="1"/>
    <col min="7943" max="7943" width="8.77734375"/>
    <col min="7944" max="7944" width="4.88671875" customWidth="1"/>
    <col min="7945" max="8192" width="8.77734375"/>
    <col min="8193" max="8193" width="16" customWidth="1"/>
    <col min="8194" max="8194" width="21.21875" customWidth="1"/>
    <col min="8195" max="8195" width="25.33203125" customWidth="1"/>
    <col min="8196" max="8196" width="8.77734375"/>
    <col min="8197" max="8197" width="11.21875" customWidth="1"/>
    <col min="8198" max="8198" width="5.44140625" customWidth="1"/>
    <col min="8199" max="8199" width="8.77734375"/>
    <col min="8200" max="8200" width="4.88671875" customWidth="1"/>
    <col min="8201" max="8448" width="8.77734375"/>
    <col min="8449" max="8449" width="16" customWidth="1"/>
    <col min="8450" max="8450" width="21.21875" customWidth="1"/>
    <col min="8451" max="8451" width="25.33203125" customWidth="1"/>
    <col min="8452" max="8452" width="8.77734375"/>
    <col min="8453" max="8453" width="11.21875" customWidth="1"/>
    <col min="8454" max="8454" width="5.44140625" customWidth="1"/>
    <col min="8455" max="8455" width="8.77734375"/>
    <col min="8456" max="8456" width="4.88671875" customWidth="1"/>
    <col min="8457" max="8704" width="8.77734375"/>
    <col min="8705" max="8705" width="16" customWidth="1"/>
    <col min="8706" max="8706" width="21.21875" customWidth="1"/>
    <col min="8707" max="8707" width="25.33203125" customWidth="1"/>
    <col min="8708" max="8708" width="8.77734375"/>
    <col min="8709" max="8709" width="11.21875" customWidth="1"/>
    <col min="8710" max="8710" width="5.44140625" customWidth="1"/>
    <col min="8711" max="8711" width="8.77734375"/>
    <col min="8712" max="8712" width="4.88671875" customWidth="1"/>
    <col min="8713" max="8960" width="8.77734375"/>
    <col min="8961" max="8961" width="16" customWidth="1"/>
    <col min="8962" max="8962" width="21.21875" customWidth="1"/>
    <col min="8963" max="8963" width="25.33203125" customWidth="1"/>
    <col min="8964" max="8964" width="8.77734375"/>
    <col min="8965" max="8965" width="11.21875" customWidth="1"/>
    <col min="8966" max="8966" width="5.44140625" customWidth="1"/>
    <col min="8967" max="8967" width="8.77734375"/>
    <col min="8968" max="8968" width="4.88671875" customWidth="1"/>
    <col min="8969" max="9216" width="8.77734375"/>
    <col min="9217" max="9217" width="16" customWidth="1"/>
    <col min="9218" max="9218" width="21.21875" customWidth="1"/>
    <col min="9219" max="9219" width="25.33203125" customWidth="1"/>
    <col min="9220" max="9220" width="8.77734375"/>
    <col min="9221" max="9221" width="11.21875" customWidth="1"/>
    <col min="9222" max="9222" width="5.44140625" customWidth="1"/>
    <col min="9223" max="9223" width="8.77734375"/>
    <col min="9224" max="9224" width="4.88671875" customWidth="1"/>
    <col min="9225" max="9472" width="8.77734375"/>
    <col min="9473" max="9473" width="16" customWidth="1"/>
    <col min="9474" max="9474" width="21.21875" customWidth="1"/>
    <col min="9475" max="9475" width="25.33203125" customWidth="1"/>
    <col min="9476" max="9476" width="8.77734375"/>
    <col min="9477" max="9477" width="11.21875" customWidth="1"/>
    <col min="9478" max="9478" width="5.44140625" customWidth="1"/>
    <col min="9479" max="9479" width="8.77734375"/>
    <col min="9480" max="9480" width="4.88671875" customWidth="1"/>
    <col min="9481" max="9728" width="8.77734375"/>
    <col min="9729" max="9729" width="16" customWidth="1"/>
    <col min="9730" max="9730" width="21.21875" customWidth="1"/>
    <col min="9731" max="9731" width="25.33203125" customWidth="1"/>
    <col min="9732" max="9732" width="8.77734375"/>
    <col min="9733" max="9733" width="11.21875" customWidth="1"/>
    <col min="9734" max="9734" width="5.44140625" customWidth="1"/>
    <col min="9735" max="9735" width="8.77734375"/>
    <col min="9736" max="9736" width="4.88671875" customWidth="1"/>
    <col min="9737" max="9984" width="8.77734375"/>
    <col min="9985" max="9985" width="16" customWidth="1"/>
    <col min="9986" max="9986" width="21.21875" customWidth="1"/>
    <col min="9987" max="9987" width="25.33203125" customWidth="1"/>
    <col min="9988" max="9988" width="8.77734375"/>
    <col min="9989" max="9989" width="11.21875" customWidth="1"/>
    <col min="9990" max="9990" width="5.44140625" customWidth="1"/>
    <col min="9991" max="9991" width="8.77734375"/>
    <col min="9992" max="9992" width="4.88671875" customWidth="1"/>
    <col min="9993" max="10240" width="8.77734375"/>
    <col min="10241" max="10241" width="16" customWidth="1"/>
    <col min="10242" max="10242" width="21.21875" customWidth="1"/>
    <col min="10243" max="10243" width="25.33203125" customWidth="1"/>
    <col min="10244" max="10244" width="8.77734375"/>
    <col min="10245" max="10245" width="11.21875" customWidth="1"/>
    <col min="10246" max="10246" width="5.44140625" customWidth="1"/>
    <col min="10247" max="10247" width="8.77734375"/>
    <col min="10248" max="10248" width="4.88671875" customWidth="1"/>
    <col min="10249" max="10496" width="8.77734375"/>
    <col min="10497" max="10497" width="16" customWidth="1"/>
    <col min="10498" max="10498" width="21.21875" customWidth="1"/>
    <col min="10499" max="10499" width="25.33203125" customWidth="1"/>
    <col min="10500" max="10500" width="8.77734375"/>
    <col min="10501" max="10501" width="11.21875" customWidth="1"/>
    <col min="10502" max="10502" width="5.44140625" customWidth="1"/>
    <col min="10503" max="10503" width="8.77734375"/>
    <col min="10504" max="10504" width="4.88671875" customWidth="1"/>
    <col min="10505" max="10752" width="8.77734375"/>
    <col min="10753" max="10753" width="16" customWidth="1"/>
    <col min="10754" max="10754" width="21.21875" customWidth="1"/>
    <col min="10755" max="10755" width="25.33203125" customWidth="1"/>
    <col min="10756" max="10756" width="8.77734375"/>
    <col min="10757" max="10757" width="11.21875" customWidth="1"/>
    <col min="10758" max="10758" width="5.44140625" customWidth="1"/>
    <col min="10759" max="10759" width="8.77734375"/>
    <col min="10760" max="10760" width="4.88671875" customWidth="1"/>
    <col min="10761" max="11008" width="8.77734375"/>
    <col min="11009" max="11009" width="16" customWidth="1"/>
    <col min="11010" max="11010" width="21.21875" customWidth="1"/>
    <col min="11011" max="11011" width="25.33203125" customWidth="1"/>
    <col min="11012" max="11012" width="8.77734375"/>
    <col min="11013" max="11013" width="11.21875" customWidth="1"/>
    <col min="11014" max="11014" width="5.44140625" customWidth="1"/>
    <col min="11015" max="11015" width="8.77734375"/>
    <col min="11016" max="11016" width="4.88671875" customWidth="1"/>
    <col min="11017" max="11264" width="8.77734375"/>
    <col min="11265" max="11265" width="16" customWidth="1"/>
    <col min="11266" max="11266" width="21.21875" customWidth="1"/>
    <col min="11267" max="11267" width="25.33203125" customWidth="1"/>
    <col min="11268" max="11268" width="8.77734375"/>
    <col min="11269" max="11269" width="11.21875" customWidth="1"/>
    <col min="11270" max="11270" width="5.44140625" customWidth="1"/>
    <col min="11271" max="11271" width="8.77734375"/>
    <col min="11272" max="11272" width="4.88671875" customWidth="1"/>
    <col min="11273" max="11520" width="8.77734375"/>
    <col min="11521" max="11521" width="16" customWidth="1"/>
    <col min="11522" max="11522" width="21.21875" customWidth="1"/>
    <col min="11523" max="11523" width="25.33203125" customWidth="1"/>
    <col min="11524" max="11524" width="8.77734375"/>
    <col min="11525" max="11525" width="11.21875" customWidth="1"/>
    <col min="11526" max="11526" width="5.44140625" customWidth="1"/>
    <col min="11527" max="11527" width="8.77734375"/>
    <col min="11528" max="11528" width="4.88671875" customWidth="1"/>
    <col min="11529" max="11776" width="8.77734375"/>
    <col min="11777" max="11777" width="16" customWidth="1"/>
    <col min="11778" max="11778" width="21.21875" customWidth="1"/>
    <col min="11779" max="11779" width="25.33203125" customWidth="1"/>
    <col min="11780" max="11780" width="8.77734375"/>
    <col min="11781" max="11781" width="11.21875" customWidth="1"/>
    <col min="11782" max="11782" width="5.44140625" customWidth="1"/>
    <col min="11783" max="11783" width="8.77734375"/>
    <col min="11784" max="11784" width="4.88671875" customWidth="1"/>
    <col min="11785" max="12032" width="8.77734375"/>
    <col min="12033" max="12033" width="16" customWidth="1"/>
    <col min="12034" max="12034" width="21.21875" customWidth="1"/>
    <col min="12035" max="12035" width="25.33203125" customWidth="1"/>
    <col min="12036" max="12036" width="8.77734375"/>
    <col min="12037" max="12037" width="11.21875" customWidth="1"/>
    <col min="12038" max="12038" width="5.44140625" customWidth="1"/>
    <col min="12039" max="12039" width="8.77734375"/>
    <col min="12040" max="12040" width="4.88671875" customWidth="1"/>
    <col min="12041" max="12288" width="8.77734375"/>
    <col min="12289" max="12289" width="16" customWidth="1"/>
    <col min="12290" max="12290" width="21.21875" customWidth="1"/>
    <col min="12291" max="12291" width="25.33203125" customWidth="1"/>
    <col min="12292" max="12292" width="8.77734375"/>
    <col min="12293" max="12293" width="11.21875" customWidth="1"/>
    <col min="12294" max="12294" width="5.44140625" customWidth="1"/>
    <col min="12295" max="12295" width="8.77734375"/>
    <col min="12296" max="12296" width="4.88671875" customWidth="1"/>
    <col min="12297" max="12544" width="8.77734375"/>
    <col min="12545" max="12545" width="16" customWidth="1"/>
    <col min="12546" max="12546" width="21.21875" customWidth="1"/>
    <col min="12547" max="12547" width="25.33203125" customWidth="1"/>
    <col min="12548" max="12548" width="8.77734375"/>
    <col min="12549" max="12549" width="11.21875" customWidth="1"/>
    <col min="12550" max="12550" width="5.44140625" customWidth="1"/>
    <col min="12551" max="12551" width="8.77734375"/>
    <col min="12552" max="12552" width="4.88671875" customWidth="1"/>
    <col min="12553" max="12800" width="8.77734375"/>
    <col min="12801" max="12801" width="16" customWidth="1"/>
    <col min="12802" max="12802" width="21.21875" customWidth="1"/>
    <col min="12803" max="12803" width="25.33203125" customWidth="1"/>
    <col min="12804" max="12804" width="8.77734375"/>
    <col min="12805" max="12805" width="11.21875" customWidth="1"/>
    <col min="12806" max="12806" width="5.44140625" customWidth="1"/>
    <col min="12807" max="12807" width="8.77734375"/>
    <col min="12808" max="12808" width="4.88671875" customWidth="1"/>
    <col min="12809" max="13056" width="8.77734375"/>
    <col min="13057" max="13057" width="16" customWidth="1"/>
    <col min="13058" max="13058" width="21.21875" customWidth="1"/>
    <col min="13059" max="13059" width="25.33203125" customWidth="1"/>
    <col min="13060" max="13060" width="8.77734375"/>
    <col min="13061" max="13061" width="11.21875" customWidth="1"/>
    <col min="13062" max="13062" width="5.44140625" customWidth="1"/>
    <col min="13063" max="13063" width="8.77734375"/>
    <col min="13064" max="13064" width="4.88671875" customWidth="1"/>
    <col min="13065" max="13312" width="8.77734375"/>
    <col min="13313" max="13313" width="16" customWidth="1"/>
    <col min="13314" max="13314" width="21.21875" customWidth="1"/>
    <col min="13315" max="13315" width="25.33203125" customWidth="1"/>
    <col min="13316" max="13316" width="8.77734375"/>
    <col min="13317" max="13317" width="11.21875" customWidth="1"/>
    <col min="13318" max="13318" width="5.44140625" customWidth="1"/>
    <col min="13319" max="13319" width="8.77734375"/>
    <col min="13320" max="13320" width="4.88671875" customWidth="1"/>
    <col min="13321" max="13568" width="8.77734375"/>
    <col min="13569" max="13569" width="16" customWidth="1"/>
    <col min="13570" max="13570" width="21.21875" customWidth="1"/>
    <col min="13571" max="13571" width="25.33203125" customWidth="1"/>
    <col min="13572" max="13572" width="8.77734375"/>
    <col min="13573" max="13573" width="11.21875" customWidth="1"/>
    <col min="13574" max="13574" width="5.44140625" customWidth="1"/>
    <col min="13575" max="13575" width="8.77734375"/>
    <col min="13576" max="13576" width="4.88671875" customWidth="1"/>
    <col min="13577" max="13824" width="8.77734375"/>
    <col min="13825" max="13825" width="16" customWidth="1"/>
    <col min="13826" max="13826" width="21.21875" customWidth="1"/>
    <col min="13827" max="13827" width="25.33203125" customWidth="1"/>
    <col min="13828" max="13828" width="8.77734375"/>
    <col min="13829" max="13829" width="11.21875" customWidth="1"/>
    <col min="13830" max="13830" width="5.44140625" customWidth="1"/>
    <col min="13831" max="13831" width="8.77734375"/>
    <col min="13832" max="13832" width="4.88671875" customWidth="1"/>
    <col min="13833" max="14080" width="8.77734375"/>
    <col min="14081" max="14081" width="16" customWidth="1"/>
    <col min="14082" max="14082" width="21.21875" customWidth="1"/>
    <col min="14083" max="14083" width="25.33203125" customWidth="1"/>
    <col min="14084" max="14084" width="8.77734375"/>
    <col min="14085" max="14085" width="11.21875" customWidth="1"/>
    <col min="14086" max="14086" width="5.44140625" customWidth="1"/>
    <col min="14087" max="14087" width="8.77734375"/>
    <col min="14088" max="14088" width="4.88671875" customWidth="1"/>
    <col min="14089" max="14336" width="8.77734375"/>
    <col min="14337" max="14337" width="16" customWidth="1"/>
    <col min="14338" max="14338" width="21.21875" customWidth="1"/>
    <col min="14339" max="14339" width="25.33203125" customWidth="1"/>
    <col min="14340" max="14340" width="8.77734375"/>
    <col min="14341" max="14341" width="11.21875" customWidth="1"/>
    <col min="14342" max="14342" width="5.44140625" customWidth="1"/>
    <col min="14343" max="14343" width="8.77734375"/>
    <col min="14344" max="14344" width="4.88671875" customWidth="1"/>
    <col min="14345" max="14592" width="8.77734375"/>
    <col min="14593" max="14593" width="16" customWidth="1"/>
    <col min="14594" max="14594" width="21.21875" customWidth="1"/>
    <col min="14595" max="14595" width="25.33203125" customWidth="1"/>
    <col min="14596" max="14596" width="8.77734375"/>
    <col min="14597" max="14597" width="11.21875" customWidth="1"/>
    <col min="14598" max="14598" width="5.44140625" customWidth="1"/>
    <col min="14599" max="14599" width="8.77734375"/>
    <col min="14600" max="14600" width="4.88671875" customWidth="1"/>
    <col min="14601" max="14848" width="8.77734375"/>
    <col min="14849" max="14849" width="16" customWidth="1"/>
    <col min="14850" max="14850" width="21.21875" customWidth="1"/>
    <col min="14851" max="14851" width="25.33203125" customWidth="1"/>
    <col min="14852" max="14852" width="8.77734375"/>
    <col min="14853" max="14853" width="11.21875" customWidth="1"/>
    <col min="14854" max="14854" width="5.44140625" customWidth="1"/>
    <col min="14855" max="14855" width="8.77734375"/>
    <col min="14856" max="14856" width="4.88671875" customWidth="1"/>
    <col min="14857" max="15104" width="8.77734375"/>
    <col min="15105" max="15105" width="16" customWidth="1"/>
    <col min="15106" max="15106" width="21.21875" customWidth="1"/>
    <col min="15107" max="15107" width="25.33203125" customWidth="1"/>
    <col min="15108" max="15108" width="8.77734375"/>
    <col min="15109" max="15109" width="11.21875" customWidth="1"/>
    <col min="15110" max="15110" width="5.44140625" customWidth="1"/>
    <col min="15111" max="15111" width="8.77734375"/>
    <col min="15112" max="15112" width="4.88671875" customWidth="1"/>
    <col min="15113" max="15360" width="8.77734375"/>
    <col min="15361" max="15361" width="16" customWidth="1"/>
    <col min="15362" max="15362" width="21.21875" customWidth="1"/>
    <col min="15363" max="15363" width="25.33203125" customWidth="1"/>
    <col min="15364" max="15364" width="8.77734375"/>
    <col min="15365" max="15365" width="11.21875" customWidth="1"/>
    <col min="15366" max="15366" width="5.44140625" customWidth="1"/>
    <col min="15367" max="15367" width="8.77734375"/>
    <col min="15368" max="15368" width="4.88671875" customWidth="1"/>
    <col min="15369" max="15616" width="8.77734375"/>
    <col min="15617" max="15617" width="16" customWidth="1"/>
    <col min="15618" max="15618" width="21.21875" customWidth="1"/>
    <col min="15619" max="15619" width="25.33203125" customWidth="1"/>
    <col min="15620" max="15620" width="8.77734375"/>
    <col min="15621" max="15621" width="11.21875" customWidth="1"/>
    <col min="15622" max="15622" width="5.44140625" customWidth="1"/>
    <col min="15623" max="15623" width="8.77734375"/>
    <col min="15624" max="15624" width="4.88671875" customWidth="1"/>
    <col min="15625" max="15872" width="8.77734375"/>
    <col min="15873" max="15873" width="16" customWidth="1"/>
    <col min="15874" max="15874" width="21.21875" customWidth="1"/>
    <col min="15875" max="15875" width="25.33203125" customWidth="1"/>
    <col min="15876" max="15876" width="8.77734375"/>
    <col min="15877" max="15877" width="11.21875" customWidth="1"/>
    <col min="15878" max="15878" width="5.44140625" customWidth="1"/>
    <col min="15879" max="15879" width="8.77734375"/>
    <col min="15880" max="15880" width="4.88671875" customWidth="1"/>
    <col min="15881" max="16128" width="8.77734375"/>
    <col min="16129" max="16129" width="16" customWidth="1"/>
    <col min="16130" max="16130" width="21.21875" customWidth="1"/>
    <col min="16131" max="16131" width="25.33203125" customWidth="1"/>
    <col min="16132" max="16132" width="8.77734375"/>
    <col min="16133" max="16133" width="11.21875" customWidth="1"/>
    <col min="16134" max="16134" width="5.44140625" customWidth="1"/>
    <col min="16135" max="16135" width="8.77734375"/>
    <col min="16136" max="16136" width="4.88671875" customWidth="1"/>
    <col min="16137" max="16382" width="8.77734375"/>
    <col min="16383" max="16384" width="9" customWidth="1"/>
  </cols>
  <sheetData>
    <row r="1" spans="1:8" s="12" customFormat="1">
      <c r="A1" s="62" t="s">
        <v>968</v>
      </c>
      <c r="B1" s="50" t="s">
        <v>37</v>
      </c>
      <c r="C1" s="50" t="s">
        <v>36</v>
      </c>
      <c r="D1" s="66" t="s">
        <v>977</v>
      </c>
      <c r="E1" s="50" t="s">
        <v>979</v>
      </c>
      <c r="F1" s="50"/>
      <c r="G1" s="50" t="s">
        <v>49</v>
      </c>
      <c r="H1" s="50"/>
    </row>
    <row r="2" spans="1:8">
      <c r="A2" s="23" t="s">
        <v>50</v>
      </c>
      <c r="B2" s="149" t="s">
        <v>863</v>
      </c>
      <c r="C2" s="22" t="s">
        <v>864</v>
      </c>
      <c r="D2" s="24">
        <v>1</v>
      </c>
      <c r="E2" s="24"/>
      <c r="F2" s="24"/>
      <c r="G2" s="24"/>
      <c r="H2" s="24"/>
    </row>
    <row r="3" spans="1:8">
      <c r="A3" s="23"/>
      <c r="B3" s="150" t="s">
        <v>865</v>
      </c>
      <c r="C3" s="51" t="s">
        <v>866</v>
      </c>
      <c r="D3" s="24">
        <v>2</v>
      </c>
      <c r="E3" s="24"/>
      <c r="F3" s="24"/>
      <c r="G3" s="24"/>
      <c r="H3" s="24"/>
    </row>
    <row r="4" spans="1:8">
      <c r="A4" s="23"/>
      <c r="B4" s="150" t="s">
        <v>867</v>
      </c>
      <c r="C4" s="43" t="s">
        <v>868</v>
      </c>
      <c r="D4" s="24">
        <v>2</v>
      </c>
      <c r="E4" s="24"/>
      <c r="F4" s="24"/>
      <c r="G4" s="24"/>
      <c r="H4" s="24"/>
    </row>
    <row r="5" spans="1:8">
      <c r="A5" s="23"/>
      <c r="B5" s="150" t="s">
        <v>869</v>
      </c>
      <c r="C5" s="45" t="s">
        <v>870</v>
      </c>
      <c r="D5" s="24">
        <v>11</v>
      </c>
      <c r="E5" s="24"/>
      <c r="F5" s="24"/>
      <c r="G5" s="24"/>
      <c r="H5" s="24"/>
    </row>
    <row r="6" spans="1:8">
      <c r="A6" s="23"/>
      <c r="B6" s="150" t="s">
        <v>871</v>
      </c>
      <c r="C6" s="22" t="s">
        <v>872</v>
      </c>
      <c r="D6" s="24">
        <v>1</v>
      </c>
      <c r="E6" s="24"/>
      <c r="F6" s="24"/>
      <c r="G6" s="24"/>
      <c r="H6" s="24"/>
    </row>
    <row r="7" spans="1:8">
      <c r="A7" s="23"/>
      <c r="B7" s="151" t="s">
        <v>873</v>
      </c>
      <c r="C7" s="45" t="s">
        <v>874</v>
      </c>
      <c r="D7" s="24">
        <v>14</v>
      </c>
      <c r="E7" s="155"/>
      <c r="F7" s="155"/>
      <c r="G7" s="24"/>
      <c r="H7" s="24"/>
    </row>
    <row r="8" spans="1:8">
      <c r="A8" s="124"/>
      <c r="B8" s="151" t="s">
        <v>875</v>
      </c>
      <c r="C8" s="126" t="s">
        <v>876</v>
      </c>
      <c r="D8" s="127">
        <v>17</v>
      </c>
      <c r="E8" s="127"/>
      <c r="F8" s="127"/>
      <c r="G8" s="127"/>
      <c r="H8" s="127"/>
    </row>
    <row r="9" spans="1:8">
      <c r="A9" s="161"/>
      <c r="B9" s="164" t="s">
        <v>988</v>
      </c>
      <c r="C9" s="175" t="s">
        <v>989</v>
      </c>
      <c r="D9" s="162">
        <v>1</v>
      </c>
      <c r="E9" s="162"/>
      <c r="F9" s="162"/>
      <c r="G9" s="162"/>
      <c r="H9" s="162"/>
    </row>
    <row r="10" spans="1:8">
      <c r="A10" s="124"/>
      <c r="B10" s="151" t="s">
        <v>877</v>
      </c>
      <c r="C10" s="126" t="s">
        <v>1269</v>
      </c>
      <c r="D10" s="127">
        <v>2</v>
      </c>
      <c r="E10" s="127"/>
      <c r="F10" s="127"/>
      <c r="G10" s="127"/>
      <c r="H10" s="127"/>
    </row>
    <row r="11" spans="1:8">
      <c r="A11" s="124"/>
      <c r="B11" s="151"/>
      <c r="C11" s="126"/>
      <c r="D11" s="127"/>
      <c r="E11" s="24" t="s">
        <v>980</v>
      </c>
      <c r="F11" s="24">
        <f>SUM(D2:D10)</f>
        <v>51</v>
      </c>
      <c r="G11" s="24" t="s">
        <v>44</v>
      </c>
      <c r="H11" s="24">
        <f>COUNTIF(C2:C10,"*")</f>
        <v>9</v>
      </c>
    </row>
    <row r="12" spans="1:8">
      <c r="A12" s="46"/>
      <c r="B12" s="47"/>
      <c r="C12" s="48"/>
      <c r="D12" s="49"/>
      <c r="E12" s="49"/>
      <c r="F12" s="49"/>
      <c r="G12" s="49"/>
      <c r="H12" s="49"/>
    </row>
    <row r="13" spans="1:8">
      <c r="A13" s="23" t="s">
        <v>51</v>
      </c>
      <c r="B13" s="149" t="s">
        <v>879</v>
      </c>
      <c r="C13" s="22" t="s">
        <v>880</v>
      </c>
      <c r="D13" s="24">
        <v>5</v>
      </c>
      <c r="E13" s="24"/>
      <c r="F13" s="24"/>
      <c r="G13" s="24"/>
      <c r="H13" s="24"/>
    </row>
    <row r="14" spans="1:8" ht="32.4">
      <c r="A14" s="23"/>
      <c r="B14" s="43" t="s">
        <v>594</v>
      </c>
      <c r="C14" s="43" t="s">
        <v>878</v>
      </c>
      <c r="D14" s="24">
        <v>9</v>
      </c>
      <c r="E14" s="24"/>
      <c r="F14" s="24"/>
      <c r="G14" s="24"/>
      <c r="H14" s="24"/>
    </row>
    <row r="15" spans="1:8">
      <c r="A15" s="23"/>
      <c r="B15" s="22" t="s">
        <v>593</v>
      </c>
      <c r="C15" s="22" t="s">
        <v>92</v>
      </c>
      <c r="D15" s="24">
        <v>24</v>
      </c>
      <c r="E15" s="24"/>
      <c r="F15" s="24"/>
      <c r="G15" s="24"/>
      <c r="H15" s="24"/>
    </row>
    <row r="16" spans="1:8">
      <c r="A16" s="23"/>
      <c r="B16" s="149" t="s">
        <v>881</v>
      </c>
      <c r="C16" s="45" t="s">
        <v>882</v>
      </c>
      <c r="D16" s="24">
        <v>2</v>
      </c>
      <c r="E16" s="24"/>
      <c r="F16" s="24"/>
      <c r="G16" s="24"/>
      <c r="H16" s="24"/>
    </row>
    <row r="17" spans="1:8">
      <c r="A17" s="23"/>
      <c r="B17" s="149" t="s">
        <v>883</v>
      </c>
      <c r="C17" s="22" t="s">
        <v>884</v>
      </c>
      <c r="D17" s="24">
        <v>2</v>
      </c>
      <c r="E17" s="24"/>
      <c r="F17" s="24"/>
      <c r="G17" s="24"/>
      <c r="H17" s="24"/>
    </row>
    <row r="18" spans="1:8">
      <c r="A18" s="23"/>
      <c r="B18" s="151" t="s">
        <v>885</v>
      </c>
      <c r="C18" s="22" t="s">
        <v>886</v>
      </c>
      <c r="D18" s="24">
        <v>1</v>
      </c>
      <c r="E18" s="24"/>
      <c r="F18" s="24"/>
      <c r="G18" s="24"/>
      <c r="H18" s="24"/>
    </row>
    <row r="19" spans="1:8">
      <c r="A19" s="23"/>
      <c r="B19" s="43"/>
      <c r="C19" s="43"/>
      <c r="D19" s="24"/>
      <c r="E19" s="24" t="s">
        <v>980</v>
      </c>
      <c r="F19" s="24">
        <f>SUM(D13:D19)</f>
        <v>43</v>
      </c>
      <c r="G19" s="24" t="s">
        <v>44</v>
      </c>
      <c r="H19" s="24">
        <f>COUNTIF(C13:C18,"*")</f>
        <v>6</v>
      </c>
    </row>
    <row r="20" spans="1:8">
      <c r="A20" s="46"/>
      <c r="B20" s="47"/>
      <c r="C20" s="48"/>
      <c r="D20" s="49"/>
      <c r="E20" s="49"/>
      <c r="F20" s="49"/>
      <c r="G20" s="49"/>
      <c r="H20" s="49"/>
    </row>
    <row r="21" spans="1:8">
      <c r="A21" s="23" t="s">
        <v>52</v>
      </c>
      <c r="B21" s="150" t="s">
        <v>887</v>
      </c>
      <c r="C21" s="43" t="s">
        <v>888</v>
      </c>
      <c r="D21" s="24">
        <v>8</v>
      </c>
      <c r="E21" s="24"/>
      <c r="F21" s="24"/>
      <c r="G21" s="24"/>
      <c r="H21" s="24"/>
    </row>
    <row r="22" spans="1:8">
      <c r="A22" s="23"/>
      <c r="B22" s="150" t="s">
        <v>889</v>
      </c>
      <c r="C22" s="45" t="s">
        <v>890</v>
      </c>
      <c r="D22" s="24">
        <v>6</v>
      </c>
      <c r="E22" s="24"/>
      <c r="F22" s="24"/>
      <c r="G22" s="24"/>
      <c r="H22" s="24"/>
    </row>
    <row r="23" spans="1:8">
      <c r="A23" s="23"/>
      <c r="B23" s="150" t="s">
        <v>891</v>
      </c>
      <c r="C23" s="45" t="s">
        <v>892</v>
      </c>
      <c r="D23" s="24">
        <v>2</v>
      </c>
      <c r="E23" s="24"/>
      <c r="F23" s="24"/>
      <c r="G23" s="24"/>
      <c r="H23" s="24"/>
    </row>
    <row r="24" spans="1:8" ht="32.4">
      <c r="A24" s="23"/>
      <c r="B24" s="125" t="s">
        <v>610</v>
      </c>
      <c r="C24" s="126" t="s">
        <v>893</v>
      </c>
      <c r="D24" s="127">
        <v>41</v>
      </c>
      <c r="E24" s="127"/>
      <c r="F24" s="127"/>
      <c r="G24" s="127"/>
      <c r="H24" s="127"/>
    </row>
    <row r="25" spans="1:8">
      <c r="A25" s="23"/>
      <c r="B25" s="43" t="s">
        <v>609</v>
      </c>
      <c r="C25" s="45" t="s">
        <v>611</v>
      </c>
      <c r="D25" s="24">
        <v>8</v>
      </c>
      <c r="E25" s="24"/>
      <c r="F25" s="24"/>
      <c r="G25" s="24"/>
      <c r="H25" s="24"/>
    </row>
    <row r="26" spans="1:8">
      <c r="A26" s="124"/>
      <c r="B26" s="43"/>
      <c r="C26" s="45"/>
      <c r="D26" s="24"/>
      <c r="E26" s="24" t="s">
        <v>980</v>
      </c>
      <c r="F26" s="24">
        <f>SUM(D21:D25)</f>
        <v>65</v>
      </c>
      <c r="G26" s="24" t="s">
        <v>44</v>
      </c>
      <c r="H26" s="24">
        <f>COUNTIF(C13:C18,"*")</f>
        <v>6</v>
      </c>
    </row>
    <row r="27" spans="1:8">
      <c r="A27" s="47"/>
      <c r="B27" s="47"/>
      <c r="C27" s="48"/>
      <c r="D27" s="49"/>
      <c r="E27" s="49"/>
      <c r="F27" s="49"/>
      <c r="G27" s="49"/>
      <c r="H27" s="49"/>
    </row>
    <row r="28" spans="1:8">
      <c r="A28" s="23" t="s">
        <v>100</v>
      </c>
      <c r="B28" s="43" t="s">
        <v>584</v>
      </c>
      <c r="C28" s="43" t="s">
        <v>585</v>
      </c>
      <c r="D28" s="24">
        <v>1</v>
      </c>
      <c r="E28" s="155"/>
      <c r="F28" s="155"/>
      <c r="G28" s="155"/>
      <c r="H28" s="155"/>
    </row>
    <row r="29" spans="1:8">
      <c r="A29" s="124"/>
      <c r="B29" s="125"/>
      <c r="C29" s="125"/>
      <c r="D29" s="127"/>
      <c r="E29" s="24" t="s">
        <v>980</v>
      </c>
      <c r="F29" s="24">
        <f>SUM(D28)</f>
        <v>1</v>
      </c>
      <c r="G29" s="24" t="s">
        <v>44</v>
      </c>
      <c r="H29" s="24">
        <v>1</v>
      </c>
    </row>
    <row r="30" spans="1:8">
      <c r="A30" s="46"/>
      <c r="B30" s="47"/>
      <c r="C30" s="48"/>
      <c r="D30" s="49"/>
      <c r="E30" s="49"/>
      <c r="F30" s="49"/>
      <c r="G30" s="49"/>
      <c r="H30" s="49"/>
    </row>
    <row r="31" spans="1:8">
      <c r="A31" s="23" t="s">
        <v>54</v>
      </c>
      <c r="B31" s="22" t="s">
        <v>663</v>
      </c>
      <c r="C31" s="54" t="s">
        <v>895</v>
      </c>
      <c r="D31" s="24">
        <v>5</v>
      </c>
      <c r="E31" s="24"/>
      <c r="F31" s="24"/>
      <c r="G31" s="24"/>
      <c r="H31" s="24"/>
    </row>
    <row r="32" spans="1:8">
      <c r="A32" s="124"/>
      <c r="B32" s="151" t="s">
        <v>894</v>
      </c>
      <c r="C32" s="135" t="s">
        <v>896</v>
      </c>
      <c r="D32" s="127">
        <v>3</v>
      </c>
      <c r="E32" s="127"/>
      <c r="F32" s="127"/>
      <c r="G32" s="127"/>
      <c r="H32" s="127"/>
    </row>
    <row r="33" spans="1:8">
      <c r="A33"/>
      <c r="B33" s="43" t="s">
        <v>658</v>
      </c>
      <c r="C33" s="43" t="s">
        <v>770</v>
      </c>
      <c r="D33" s="24">
        <v>6</v>
      </c>
      <c r="E33" s="127"/>
      <c r="F33" s="127"/>
      <c r="G33" s="127"/>
      <c r="H33" s="127"/>
    </row>
    <row r="34" spans="1:8">
      <c r="A34" s="23"/>
      <c r="B34" s="43" t="s">
        <v>665</v>
      </c>
      <c r="C34" s="45" t="s">
        <v>55</v>
      </c>
      <c r="D34" s="24">
        <v>1</v>
      </c>
      <c r="E34" s="155"/>
      <c r="F34" s="155"/>
      <c r="G34" s="155"/>
      <c r="H34" s="155"/>
    </row>
    <row r="35" spans="1:8">
      <c r="A35" s="124"/>
      <c r="B35" s="125"/>
      <c r="C35" s="126"/>
      <c r="D35" s="127"/>
      <c r="E35" s="24" t="s">
        <v>980</v>
      </c>
      <c r="F35" s="24">
        <f>SUM(D31:D34)</f>
        <v>15</v>
      </c>
      <c r="G35" s="24" t="s">
        <v>44</v>
      </c>
      <c r="H35" s="24">
        <f>COUNTIF(C31:C34,"*")</f>
        <v>4</v>
      </c>
    </row>
    <row r="36" spans="1:8">
      <c r="A36" s="47"/>
      <c r="B36" s="47"/>
      <c r="C36" s="48"/>
      <c r="D36" s="49"/>
      <c r="E36" s="49"/>
      <c r="F36" s="49"/>
      <c r="G36" s="49"/>
      <c r="H36" s="49"/>
    </row>
    <row r="37" spans="1:8">
      <c r="A37" s="129" t="s">
        <v>612</v>
      </c>
      <c r="B37" s="130" t="s">
        <v>613</v>
      </c>
      <c r="C37" s="131" t="s">
        <v>614</v>
      </c>
      <c r="D37" s="24">
        <v>3</v>
      </c>
      <c r="E37" s="24"/>
      <c r="F37" s="24"/>
      <c r="G37" s="24"/>
      <c r="H37" s="24"/>
    </row>
    <row r="38" spans="1:8">
      <c r="A38" s="155"/>
      <c r="B38" s="155"/>
      <c r="C38" s="155"/>
      <c r="D38" s="132"/>
      <c r="E38" s="132" t="s">
        <v>981</v>
      </c>
      <c r="F38" s="132">
        <v>3</v>
      </c>
      <c r="G38" s="132" t="s">
        <v>144</v>
      </c>
      <c r="H38" s="132">
        <v>1</v>
      </c>
    </row>
    <row r="39" spans="1:8">
      <c r="A39" s="46"/>
      <c r="B39" s="47"/>
      <c r="C39" s="48"/>
      <c r="D39" s="49"/>
      <c r="E39" s="49"/>
      <c r="F39" s="49"/>
      <c r="G39" s="49"/>
      <c r="H39" s="49"/>
    </row>
    <row r="40" spans="1:8" ht="32.4">
      <c r="A40" s="23" t="s">
        <v>56</v>
      </c>
      <c r="B40" s="149" t="s">
        <v>897</v>
      </c>
      <c r="C40" s="45" t="s">
        <v>900</v>
      </c>
      <c r="D40" s="24">
        <v>18</v>
      </c>
      <c r="E40" s="24"/>
      <c r="F40" s="24"/>
      <c r="G40" s="24"/>
      <c r="H40" s="24"/>
    </row>
    <row r="41" spans="1:8">
      <c r="A41" s="133"/>
      <c r="B41" s="150" t="s">
        <v>898</v>
      </c>
      <c r="C41" s="22" t="s">
        <v>899</v>
      </c>
      <c r="D41" s="24">
        <v>2</v>
      </c>
      <c r="E41" s="24"/>
      <c r="F41" s="24"/>
      <c r="G41" s="24"/>
      <c r="H41" s="128"/>
    </row>
    <row r="42" spans="1:8">
      <c r="A42" s="166"/>
      <c r="B42" s="83" t="s">
        <v>976</v>
      </c>
      <c r="C42" s="51" t="s">
        <v>649</v>
      </c>
      <c r="D42" s="162">
        <v>2</v>
      </c>
      <c r="E42" s="162"/>
      <c r="F42" s="162"/>
      <c r="G42" s="162"/>
      <c r="H42" s="165"/>
    </row>
    <row r="43" spans="1:8">
      <c r="A43" s="87"/>
      <c r="B43" s="43" t="s">
        <v>975</v>
      </c>
      <c r="C43" s="51" t="s">
        <v>649</v>
      </c>
      <c r="D43" s="24">
        <v>2</v>
      </c>
      <c r="E43" s="24"/>
      <c r="F43" s="24"/>
      <c r="G43" s="24"/>
      <c r="H43" s="24"/>
    </row>
    <row r="44" spans="1:8">
      <c r="A44" s="23"/>
      <c r="B44" s="45" t="s">
        <v>650</v>
      </c>
      <c r="C44" s="45" t="s">
        <v>651</v>
      </c>
      <c r="D44" s="24">
        <v>2</v>
      </c>
      <c r="E44" s="24"/>
      <c r="F44" s="24"/>
      <c r="G44" s="24"/>
      <c r="H44" s="24"/>
    </row>
    <row r="45" spans="1:8">
      <c r="A45" s="23"/>
      <c r="B45" s="151" t="s">
        <v>901</v>
      </c>
      <c r="C45" s="45" t="s">
        <v>1265</v>
      </c>
      <c r="D45" s="24">
        <v>2</v>
      </c>
      <c r="E45" s="24"/>
      <c r="F45" s="24"/>
      <c r="G45" s="24"/>
      <c r="H45" s="24"/>
    </row>
    <row r="46" spans="1:8" ht="15.9" customHeight="1">
      <c r="A46" s="23"/>
      <c r="B46" s="43"/>
      <c r="C46" s="45"/>
      <c r="D46" s="24"/>
      <c r="E46" s="24" t="s">
        <v>980</v>
      </c>
      <c r="F46" s="24">
        <f>SUM(D40:D46)</f>
        <v>28</v>
      </c>
      <c r="G46" s="24" t="s">
        <v>44</v>
      </c>
      <c r="H46" s="24">
        <f>COUNTIF(C40:C45,"*")</f>
        <v>6</v>
      </c>
    </row>
    <row r="47" spans="1:8">
      <c r="A47" s="46"/>
      <c r="B47" s="47"/>
      <c r="C47" s="48"/>
      <c r="D47" s="49"/>
      <c r="E47" s="49"/>
      <c r="F47" s="49"/>
      <c r="G47" s="49"/>
      <c r="H47" s="49"/>
    </row>
    <row r="48" spans="1:8">
      <c r="A48" s="23" t="s">
        <v>58</v>
      </c>
      <c r="B48" s="43" t="s">
        <v>629</v>
      </c>
      <c r="C48" s="43" t="s">
        <v>1167</v>
      </c>
      <c r="D48" s="24">
        <v>1</v>
      </c>
      <c r="E48" s="24"/>
      <c r="F48" s="24"/>
      <c r="G48" s="24"/>
      <c r="H48" s="24"/>
    </row>
    <row r="49" spans="1:8">
      <c r="A49" s="23"/>
      <c r="B49" s="22" t="s">
        <v>631</v>
      </c>
      <c r="C49" s="22" t="s">
        <v>632</v>
      </c>
      <c r="D49" s="24">
        <v>2</v>
      </c>
      <c r="E49" s="24"/>
      <c r="F49" s="24"/>
      <c r="G49" s="24"/>
      <c r="H49" s="128"/>
    </row>
    <row r="50" spans="1:8">
      <c r="A50" s="23"/>
      <c r="B50" s="22" t="s">
        <v>635</v>
      </c>
      <c r="C50" s="22" t="s">
        <v>903</v>
      </c>
      <c r="D50" s="24">
        <v>11</v>
      </c>
      <c r="E50" s="24"/>
      <c r="F50" s="24"/>
      <c r="G50" s="24"/>
      <c r="H50" s="24"/>
    </row>
    <row r="51" spans="1:8" ht="32.4">
      <c r="A51" s="23"/>
      <c r="B51" s="22" t="s">
        <v>630</v>
      </c>
      <c r="C51" s="22" t="s">
        <v>902</v>
      </c>
      <c r="D51" s="24">
        <v>4</v>
      </c>
      <c r="E51" s="24"/>
      <c r="F51" s="24"/>
      <c r="G51" s="24"/>
      <c r="H51" s="24"/>
    </row>
    <row r="52" spans="1:8" ht="32.4">
      <c r="A52" s="161"/>
      <c r="B52" s="164" t="s">
        <v>984</v>
      </c>
      <c r="C52" s="56" t="s">
        <v>640</v>
      </c>
      <c r="D52" s="162">
        <v>2</v>
      </c>
      <c r="E52" s="162"/>
      <c r="F52" s="162"/>
      <c r="G52" s="162"/>
      <c r="H52" s="162"/>
    </row>
    <row r="53" spans="1:8" ht="32.4">
      <c r="A53" s="23"/>
      <c r="B53" s="55" t="s">
        <v>639</v>
      </c>
      <c r="C53" s="56" t="s">
        <v>640</v>
      </c>
      <c r="D53" s="24">
        <v>1</v>
      </c>
      <c r="E53" s="24"/>
      <c r="F53" s="24"/>
      <c r="G53" s="24"/>
      <c r="H53" s="24"/>
    </row>
    <row r="54" spans="1:8">
      <c r="A54" s="23"/>
      <c r="B54" s="22" t="s">
        <v>622</v>
      </c>
      <c r="C54" s="22" t="s">
        <v>904</v>
      </c>
      <c r="D54" s="24">
        <v>6</v>
      </c>
      <c r="E54" s="24"/>
      <c r="F54" s="24"/>
      <c r="G54" s="24"/>
      <c r="H54" s="24"/>
    </row>
    <row r="55" spans="1:8">
      <c r="A55" s="23"/>
      <c r="B55" s="43" t="s">
        <v>617</v>
      </c>
      <c r="C55" s="45" t="s">
        <v>60</v>
      </c>
      <c r="D55" s="24">
        <v>5</v>
      </c>
      <c r="E55" s="24"/>
      <c r="F55" s="24"/>
      <c r="G55" s="24"/>
      <c r="H55" s="24"/>
    </row>
    <row r="56" spans="1:8">
      <c r="A56" s="23"/>
      <c r="B56" s="43" t="s">
        <v>618</v>
      </c>
      <c r="C56" s="43" t="s">
        <v>619</v>
      </c>
      <c r="D56" s="24">
        <v>10</v>
      </c>
      <c r="E56" s="24"/>
      <c r="F56" s="24"/>
      <c r="G56" s="24"/>
      <c r="H56" s="24"/>
    </row>
    <row r="57" spans="1:8">
      <c r="A57" s="161"/>
      <c r="B57" s="163" t="s">
        <v>982</v>
      </c>
      <c r="C57" s="45" t="s">
        <v>60</v>
      </c>
      <c r="D57" s="162">
        <v>2</v>
      </c>
      <c r="E57" s="162"/>
      <c r="F57" s="162"/>
      <c r="G57" s="162"/>
      <c r="H57" s="162"/>
    </row>
    <row r="58" spans="1:8">
      <c r="A58" s="161"/>
      <c r="B58" s="169" t="s">
        <v>983</v>
      </c>
      <c r="C58" s="163" t="s">
        <v>1267</v>
      </c>
      <c r="D58" s="162">
        <v>3</v>
      </c>
      <c r="E58" s="162"/>
      <c r="F58" s="162"/>
      <c r="G58" s="162"/>
      <c r="H58" s="162"/>
    </row>
    <row r="59" spans="1:8">
      <c r="A59" s="23"/>
      <c r="B59" s="43"/>
      <c r="C59" s="45"/>
      <c r="D59" s="24"/>
      <c r="E59" s="24" t="s">
        <v>980</v>
      </c>
      <c r="F59" s="24">
        <f>SUM(D48:D59)</f>
        <v>47</v>
      </c>
      <c r="G59" s="24" t="s">
        <v>44</v>
      </c>
      <c r="H59" s="24">
        <f>COUNTIF(C48:C58,"*")</f>
        <v>11</v>
      </c>
    </row>
    <row r="60" spans="1:8">
      <c r="A60" s="46"/>
      <c r="B60" s="47"/>
      <c r="C60" s="48"/>
      <c r="D60" s="49"/>
      <c r="E60" s="49"/>
      <c r="F60" s="49"/>
      <c r="G60" s="49"/>
      <c r="H60" s="49"/>
    </row>
    <row r="61" spans="1:8">
      <c r="A61" s="23" t="s">
        <v>62</v>
      </c>
      <c r="B61" s="149" t="s">
        <v>905</v>
      </c>
      <c r="C61" s="22" t="s">
        <v>906</v>
      </c>
      <c r="D61" s="24">
        <v>2</v>
      </c>
      <c r="E61" s="155"/>
      <c r="F61" s="155"/>
      <c r="G61" s="155"/>
      <c r="H61" s="155"/>
    </row>
    <row r="62" spans="1:8">
      <c r="A62" s="124"/>
      <c r="B62" s="149" t="s">
        <v>907</v>
      </c>
      <c r="C62" s="134" t="s">
        <v>908</v>
      </c>
      <c r="D62" s="127">
        <v>1</v>
      </c>
      <c r="E62" s="155"/>
      <c r="F62" s="155"/>
      <c r="G62" s="155"/>
      <c r="H62" s="155"/>
    </row>
    <row r="63" spans="1:8">
      <c r="A63" s="124"/>
      <c r="B63" s="134"/>
      <c r="C63" s="134"/>
      <c r="D63" s="127"/>
      <c r="E63" s="24" t="s">
        <v>980</v>
      </c>
      <c r="F63" s="24">
        <v>3</v>
      </c>
      <c r="G63" s="24" t="s">
        <v>44</v>
      </c>
      <c r="H63" s="24">
        <v>2</v>
      </c>
    </row>
    <row r="64" spans="1:8">
      <c r="A64" s="46"/>
      <c r="B64" s="47"/>
      <c r="C64" s="48"/>
      <c r="D64" s="49"/>
      <c r="E64" s="49"/>
      <c r="F64" s="49"/>
      <c r="G64" s="49"/>
      <c r="H64" s="49"/>
    </row>
    <row r="65" spans="1:8">
      <c r="A65" s="23" t="s">
        <v>705</v>
      </c>
      <c r="B65" s="22" t="s">
        <v>706</v>
      </c>
      <c r="C65" s="22" t="s">
        <v>909</v>
      </c>
      <c r="D65" s="24">
        <v>8</v>
      </c>
      <c r="E65" s="24"/>
      <c r="F65" s="24"/>
      <c r="G65" s="84"/>
      <c r="H65" s="24"/>
    </row>
    <row r="66" spans="1:8">
      <c r="A66" s="124"/>
      <c r="B66" s="149" t="s">
        <v>910</v>
      </c>
      <c r="C66" s="134" t="s">
        <v>911</v>
      </c>
      <c r="D66" s="127">
        <v>4</v>
      </c>
      <c r="E66" s="127"/>
      <c r="F66" s="127"/>
      <c r="G66" s="84"/>
      <c r="H66" s="127"/>
    </row>
    <row r="67" spans="1:8">
      <c r="A67" s="124"/>
      <c r="B67" s="150" t="s">
        <v>912</v>
      </c>
      <c r="C67" s="134" t="s">
        <v>913</v>
      </c>
      <c r="D67" s="127">
        <v>3</v>
      </c>
      <c r="E67" s="127"/>
      <c r="F67" s="127"/>
      <c r="G67" s="84"/>
      <c r="H67" s="127"/>
    </row>
    <row r="68" spans="1:8">
      <c r="A68" s="23"/>
      <c r="B68" s="43"/>
      <c r="C68" s="43"/>
      <c r="D68" s="24"/>
      <c r="E68" s="24" t="s">
        <v>980</v>
      </c>
      <c r="F68" s="24">
        <f>SUM(D65:D68)</f>
        <v>15</v>
      </c>
      <c r="G68" s="24" t="s">
        <v>44</v>
      </c>
      <c r="H68" s="24">
        <v>3</v>
      </c>
    </row>
    <row r="69" spans="1:8">
      <c r="A69" s="46"/>
      <c r="B69" s="47"/>
      <c r="C69" s="48"/>
      <c r="D69" s="49"/>
      <c r="E69" s="49"/>
      <c r="F69" s="49"/>
      <c r="G69" s="49"/>
      <c r="H69" s="49"/>
    </row>
    <row r="70" spans="1:8">
      <c r="A70" s="23" t="s">
        <v>970</v>
      </c>
      <c r="B70" s="164" t="s">
        <v>971</v>
      </c>
      <c r="C70" s="163" t="s">
        <v>972</v>
      </c>
      <c r="D70" s="162">
        <v>1</v>
      </c>
      <c r="E70" s="162"/>
      <c r="F70" s="162"/>
      <c r="G70" s="162"/>
      <c r="H70" s="162"/>
    </row>
    <row r="71" spans="1:8">
      <c r="A71" s="161"/>
      <c r="B71" s="164" t="s">
        <v>973</v>
      </c>
      <c r="C71" s="163" t="s">
        <v>974</v>
      </c>
      <c r="D71" s="162">
        <v>2</v>
      </c>
      <c r="E71" s="162"/>
      <c r="F71" s="162"/>
      <c r="G71" s="162"/>
      <c r="H71" s="162"/>
    </row>
    <row r="72" spans="1:8">
      <c r="A72" s="161"/>
      <c r="B72" s="163"/>
      <c r="C72" s="163"/>
      <c r="D72" s="162"/>
      <c r="E72" s="24" t="s">
        <v>980</v>
      </c>
      <c r="F72" s="24">
        <v>3</v>
      </c>
      <c r="G72" s="24" t="s">
        <v>44</v>
      </c>
      <c r="H72" s="24">
        <v>2</v>
      </c>
    </row>
    <row r="73" spans="1:8">
      <c r="A73" s="46"/>
      <c r="B73" s="47"/>
      <c r="C73" s="48"/>
      <c r="D73" s="49"/>
      <c r="E73" s="49"/>
      <c r="F73" s="49"/>
      <c r="G73" s="49"/>
      <c r="H73" s="49"/>
    </row>
    <row r="74" spans="1:8">
      <c r="A74" s="161" t="s">
        <v>990</v>
      </c>
      <c r="B74" s="163" t="s">
        <v>991</v>
      </c>
      <c r="C74" s="163" t="s">
        <v>992</v>
      </c>
      <c r="D74" s="162">
        <v>1</v>
      </c>
      <c r="E74" s="162"/>
      <c r="F74" s="162"/>
      <c r="G74" s="162"/>
      <c r="H74" s="162"/>
    </row>
    <row r="75" spans="1:8">
      <c r="A75" s="161"/>
      <c r="B75" s="163"/>
      <c r="C75" s="163"/>
      <c r="D75" s="162"/>
      <c r="E75" s="24" t="s">
        <v>980</v>
      </c>
      <c r="F75" s="24">
        <v>1</v>
      </c>
      <c r="G75" s="24" t="s">
        <v>44</v>
      </c>
      <c r="H75" s="24">
        <v>1</v>
      </c>
    </row>
    <row r="76" spans="1:8">
      <c r="A76" s="63"/>
      <c r="B76" s="75"/>
      <c r="C76" s="75"/>
      <c r="D76" s="65"/>
      <c r="E76" s="60" t="s">
        <v>978</v>
      </c>
      <c r="F76" s="60">
        <f>SUM(F2:F75)</f>
        <v>275</v>
      </c>
      <c r="G76" s="60" t="s">
        <v>79</v>
      </c>
      <c r="H76" s="61">
        <f>SUM(H2:H75)</f>
        <v>52</v>
      </c>
    </row>
  </sheetData>
  <phoneticPr fontId="1" type="noConversion"/>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8"/>
  <sheetViews>
    <sheetView topLeftCell="B1" zoomScale="70" zoomScaleNormal="70" workbookViewId="0">
      <pane ySplit="1" topLeftCell="A4" activePane="bottomLeft" state="frozen"/>
      <selection activeCell="A85" sqref="A85"/>
      <selection pane="bottomLeft" activeCell="H7" sqref="H7"/>
    </sheetView>
  </sheetViews>
  <sheetFormatPr defaultRowHeight="16.2"/>
  <cols>
    <col min="1" max="1" width="17.33203125" style="14" customWidth="1"/>
    <col min="2" max="2" width="64.6640625" style="13" customWidth="1"/>
    <col min="3" max="3" width="46.88671875" style="13" customWidth="1"/>
    <col min="4" max="4" width="20.109375" style="1" customWidth="1"/>
    <col min="5" max="5" width="13.44140625" style="4" customWidth="1"/>
    <col min="6" max="6" width="4.44140625" style="4" customWidth="1"/>
    <col min="7" max="7" width="27.44140625" style="4" customWidth="1"/>
    <col min="8" max="8" width="5.77734375" style="4" customWidth="1"/>
    <col min="9" max="256" width="8.77734375"/>
    <col min="257" max="257" width="19.33203125" customWidth="1"/>
    <col min="258" max="258" width="25" customWidth="1"/>
    <col min="259" max="259" width="17.33203125" customWidth="1"/>
    <col min="260" max="260" width="8.77734375"/>
    <col min="261" max="261" width="11.6640625" customWidth="1"/>
    <col min="262" max="262" width="4.44140625" customWidth="1"/>
    <col min="263" max="263" width="10" customWidth="1"/>
    <col min="264" max="264" width="5.77734375" customWidth="1"/>
    <col min="265" max="512" width="8.77734375"/>
    <col min="513" max="513" width="19.33203125" customWidth="1"/>
    <col min="514" max="514" width="25" customWidth="1"/>
    <col min="515" max="515" width="17.33203125" customWidth="1"/>
    <col min="516" max="516" width="8.77734375"/>
    <col min="517" max="517" width="11.6640625" customWidth="1"/>
    <col min="518" max="518" width="4.44140625" customWidth="1"/>
    <col min="519" max="519" width="10" customWidth="1"/>
    <col min="520" max="520" width="5.77734375" customWidth="1"/>
    <col min="521" max="768" width="8.77734375"/>
    <col min="769" max="769" width="19.33203125" customWidth="1"/>
    <col min="770" max="770" width="25" customWidth="1"/>
    <col min="771" max="771" width="17.33203125" customWidth="1"/>
    <col min="772" max="772" width="8.77734375"/>
    <col min="773" max="773" width="11.6640625" customWidth="1"/>
    <col min="774" max="774" width="4.44140625" customWidth="1"/>
    <col min="775" max="775" width="10" customWidth="1"/>
    <col min="776" max="776" width="5.77734375" customWidth="1"/>
    <col min="777" max="1024" width="8.77734375"/>
    <col min="1025" max="1025" width="19.33203125" customWidth="1"/>
    <col min="1026" max="1026" width="25" customWidth="1"/>
    <col min="1027" max="1027" width="17.33203125" customWidth="1"/>
    <col min="1028" max="1028" width="8.77734375"/>
    <col min="1029" max="1029" width="11.6640625" customWidth="1"/>
    <col min="1030" max="1030" width="4.44140625" customWidth="1"/>
    <col min="1031" max="1031" width="10" customWidth="1"/>
    <col min="1032" max="1032" width="5.77734375" customWidth="1"/>
    <col min="1033" max="1280" width="8.77734375"/>
    <col min="1281" max="1281" width="19.33203125" customWidth="1"/>
    <col min="1282" max="1282" width="25" customWidth="1"/>
    <col min="1283" max="1283" width="17.33203125" customWidth="1"/>
    <col min="1284" max="1284" width="8.77734375"/>
    <col min="1285" max="1285" width="11.6640625" customWidth="1"/>
    <col min="1286" max="1286" width="4.44140625" customWidth="1"/>
    <col min="1287" max="1287" width="10" customWidth="1"/>
    <col min="1288" max="1288" width="5.77734375" customWidth="1"/>
    <col min="1289" max="1536" width="8.77734375"/>
    <col min="1537" max="1537" width="19.33203125" customWidth="1"/>
    <col min="1538" max="1538" width="25" customWidth="1"/>
    <col min="1539" max="1539" width="17.33203125" customWidth="1"/>
    <col min="1540" max="1540" width="8.77734375"/>
    <col min="1541" max="1541" width="11.6640625" customWidth="1"/>
    <col min="1542" max="1542" width="4.44140625" customWidth="1"/>
    <col min="1543" max="1543" width="10" customWidth="1"/>
    <col min="1544" max="1544" width="5.77734375" customWidth="1"/>
    <col min="1545" max="1792" width="8.77734375"/>
    <col min="1793" max="1793" width="19.33203125" customWidth="1"/>
    <col min="1794" max="1794" width="25" customWidth="1"/>
    <col min="1795" max="1795" width="17.33203125" customWidth="1"/>
    <col min="1796" max="1796" width="8.77734375"/>
    <col min="1797" max="1797" width="11.6640625" customWidth="1"/>
    <col min="1798" max="1798" width="4.44140625" customWidth="1"/>
    <col min="1799" max="1799" width="10" customWidth="1"/>
    <col min="1800" max="1800" width="5.77734375" customWidth="1"/>
    <col min="1801" max="2048" width="8.77734375"/>
    <col min="2049" max="2049" width="19.33203125" customWidth="1"/>
    <col min="2050" max="2050" width="25" customWidth="1"/>
    <col min="2051" max="2051" width="17.33203125" customWidth="1"/>
    <col min="2052" max="2052" width="8.77734375"/>
    <col min="2053" max="2053" width="11.6640625" customWidth="1"/>
    <col min="2054" max="2054" width="4.44140625" customWidth="1"/>
    <col min="2055" max="2055" width="10" customWidth="1"/>
    <col min="2056" max="2056" width="5.77734375" customWidth="1"/>
    <col min="2057" max="2304" width="8.77734375"/>
    <col min="2305" max="2305" width="19.33203125" customWidth="1"/>
    <col min="2306" max="2306" width="25" customWidth="1"/>
    <col min="2307" max="2307" width="17.33203125" customWidth="1"/>
    <col min="2308" max="2308" width="8.77734375"/>
    <col min="2309" max="2309" width="11.6640625" customWidth="1"/>
    <col min="2310" max="2310" width="4.44140625" customWidth="1"/>
    <col min="2311" max="2311" width="10" customWidth="1"/>
    <col min="2312" max="2312" width="5.77734375" customWidth="1"/>
    <col min="2313" max="2560" width="8.77734375"/>
    <col min="2561" max="2561" width="19.33203125" customWidth="1"/>
    <col min="2562" max="2562" width="25" customWidth="1"/>
    <col min="2563" max="2563" width="17.33203125" customWidth="1"/>
    <col min="2564" max="2564" width="8.77734375"/>
    <col min="2565" max="2565" width="11.6640625" customWidth="1"/>
    <col min="2566" max="2566" width="4.44140625" customWidth="1"/>
    <col min="2567" max="2567" width="10" customWidth="1"/>
    <col min="2568" max="2568" width="5.77734375" customWidth="1"/>
    <col min="2569" max="2816" width="8.77734375"/>
    <col min="2817" max="2817" width="19.33203125" customWidth="1"/>
    <col min="2818" max="2818" width="25" customWidth="1"/>
    <col min="2819" max="2819" width="17.33203125" customWidth="1"/>
    <col min="2820" max="2820" width="8.77734375"/>
    <col min="2821" max="2821" width="11.6640625" customWidth="1"/>
    <col min="2822" max="2822" width="4.44140625" customWidth="1"/>
    <col min="2823" max="2823" width="10" customWidth="1"/>
    <col min="2824" max="2824" width="5.77734375" customWidth="1"/>
    <col min="2825" max="3072" width="8.77734375"/>
    <col min="3073" max="3073" width="19.33203125" customWidth="1"/>
    <col min="3074" max="3074" width="25" customWidth="1"/>
    <col min="3075" max="3075" width="17.33203125" customWidth="1"/>
    <col min="3076" max="3076" width="8.77734375"/>
    <col min="3077" max="3077" width="11.6640625" customWidth="1"/>
    <col min="3078" max="3078" width="4.44140625" customWidth="1"/>
    <col min="3079" max="3079" width="10" customWidth="1"/>
    <col min="3080" max="3080" width="5.77734375" customWidth="1"/>
    <col min="3081" max="3328" width="8.77734375"/>
    <col min="3329" max="3329" width="19.33203125" customWidth="1"/>
    <col min="3330" max="3330" width="25" customWidth="1"/>
    <col min="3331" max="3331" width="17.33203125" customWidth="1"/>
    <col min="3332" max="3332" width="8.77734375"/>
    <col min="3333" max="3333" width="11.6640625" customWidth="1"/>
    <col min="3334" max="3334" width="4.44140625" customWidth="1"/>
    <col min="3335" max="3335" width="10" customWidth="1"/>
    <col min="3336" max="3336" width="5.77734375" customWidth="1"/>
    <col min="3337" max="3584" width="8.77734375"/>
    <col min="3585" max="3585" width="19.33203125" customWidth="1"/>
    <col min="3586" max="3586" width="25" customWidth="1"/>
    <col min="3587" max="3587" width="17.33203125" customWidth="1"/>
    <col min="3588" max="3588" width="8.77734375"/>
    <col min="3589" max="3589" width="11.6640625" customWidth="1"/>
    <col min="3590" max="3590" width="4.44140625" customWidth="1"/>
    <col min="3591" max="3591" width="10" customWidth="1"/>
    <col min="3592" max="3592" width="5.77734375" customWidth="1"/>
    <col min="3593" max="3840" width="8.77734375"/>
    <col min="3841" max="3841" width="19.33203125" customWidth="1"/>
    <col min="3842" max="3842" width="25" customWidth="1"/>
    <col min="3843" max="3843" width="17.33203125" customWidth="1"/>
    <col min="3844" max="3844" width="8.77734375"/>
    <col min="3845" max="3845" width="11.6640625" customWidth="1"/>
    <col min="3846" max="3846" width="4.44140625" customWidth="1"/>
    <col min="3847" max="3847" width="10" customWidth="1"/>
    <col min="3848" max="3848" width="5.77734375" customWidth="1"/>
    <col min="3849" max="4096" width="8.77734375"/>
    <col min="4097" max="4097" width="19.33203125" customWidth="1"/>
    <col min="4098" max="4098" width="25" customWidth="1"/>
    <col min="4099" max="4099" width="17.33203125" customWidth="1"/>
    <col min="4100" max="4100" width="8.77734375"/>
    <col min="4101" max="4101" width="11.6640625" customWidth="1"/>
    <col min="4102" max="4102" width="4.44140625" customWidth="1"/>
    <col min="4103" max="4103" width="10" customWidth="1"/>
    <col min="4104" max="4104" width="5.77734375" customWidth="1"/>
    <col min="4105" max="4352" width="8.77734375"/>
    <col min="4353" max="4353" width="19.33203125" customWidth="1"/>
    <col min="4354" max="4354" width="25" customWidth="1"/>
    <col min="4355" max="4355" width="17.33203125" customWidth="1"/>
    <col min="4356" max="4356" width="8.77734375"/>
    <col min="4357" max="4357" width="11.6640625" customWidth="1"/>
    <col min="4358" max="4358" width="4.44140625" customWidth="1"/>
    <col min="4359" max="4359" width="10" customWidth="1"/>
    <col min="4360" max="4360" width="5.77734375" customWidth="1"/>
    <col min="4361" max="4608" width="8.77734375"/>
    <col min="4609" max="4609" width="19.33203125" customWidth="1"/>
    <col min="4610" max="4610" width="25" customWidth="1"/>
    <col min="4611" max="4611" width="17.33203125" customWidth="1"/>
    <col min="4612" max="4612" width="8.77734375"/>
    <col min="4613" max="4613" width="11.6640625" customWidth="1"/>
    <col min="4614" max="4614" width="4.44140625" customWidth="1"/>
    <col min="4615" max="4615" width="10" customWidth="1"/>
    <col min="4616" max="4616" width="5.77734375" customWidth="1"/>
    <col min="4617" max="4864" width="8.77734375"/>
    <col min="4865" max="4865" width="19.33203125" customWidth="1"/>
    <col min="4866" max="4866" width="25" customWidth="1"/>
    <col min="4867" max="4867" width="17.33203125" customWidth="1"/>
    <col min="4868" max="4868" width="8.77734375"/>
    <col min="4869" max="4869" width="11.6640625" customWidth="1"/>
    <col min="4870" max="4870" width="4.44140625" customWidth="1"/>
    <col min="4871" max="4871" width="10" customWidth="1"/>
    <col min="4872" max="4872" width="5.77734375" customWidth="1"/>
    <col min="4873" max="5120" width="8.77734375"/>
    <col min="5121" max="5121" width="19.33203125" customWidth="1"/>
    <col min="5122" max="5122" width="25" customWidth="1"/>
    <col min="5123" max="5123" width="17.33203125" customWidth="1"/>
    <col min="5124" max="5124" width="8.77734375"/>
    <col min="5125" max="5125" width="11.6640625" customWidth="1"/>
    <col min="5126" max="5126" width="4.44140625" customWidth="1"/>
    <col min="5127" max="5127" width="10" customWidth="1"/>
    <col min="5128" max="5128" width="5.77734375" customWidth="1"/>
    <col min="5129" max="5376" width="8.77734375"/>
    <col min="5377" max="5377" width="19.33203125" customWidth="1"/>
    <col min="5378" max="5378" width="25" customWidth="1"/>
    <col min="5379" max="5379" width="17.33203125" customWidth="1"/>
    <col min="5380" max="5380" width="8.77734375"/>
    <col min="5381" max="5381" width="11.6640625" customWidth="1"/>
    <col min="5382" max="5382" width="4.44140625" customWidth="1"/>
    <col min="5383" max="5383" width="10" customWidth="1"/>
    <col min="5384" max="5384" width="5.77734375" customWidth="1"/>
    <col min="5385" max="5632" width="8.77734375"/>
    <col min="5633" max="5633" width="19.33203125" customWidth="1"/>
    <col min="5634" max="5634" width="25" customWidth="1"/>
    <col min="5635" max="5635" width="17.33203125" customWidth="1"/>
    <col min="5636" max="5636" width="8.77734375"/>
    <col min="5637" max="5637" width="11.6640625" customWidth="1"/>
    <col min="5638" max="5638" width="4.44140625" customWidth="1"/>
    <col min="5639" max="5639" width="10" customWidth="1"/>
    <col min="5640" max="5640" width="5.77734375" customWidth="1"/>
    <col min="5641" max="5888" width="8.77734375"/>
    <col min="5889" max="5889" width="19.33203125" customWidth="1"/>
    <col min="5890" max="5890" width="25" customWidth="1"/>
    <col min="5891" max="5891" width="17.33203125" customWidth="1"/>
    <col min="5892" max="5892" width="8.77734375"/>
    <col min="5893" max="5893" width="11.6640625" customWidth="1"/>
    <col min="5894" max="5894" width="4.44140625" customWidth="1"/>
    <col min="5895" max="5895" width="10" customWidth="1"/>
    <col min="5896" max="5896" width="5.77734375" customWidth="1"/>
    <col min="5897" max="6144" width="8.77734375"/>
    <col min="6145" max="6145" width="19.33203125" customWidth="1"/>
    <col min="6146" max="6146" width="25" customWidth="1"/>
    <col min="6147" max="6147" width="17.33203125" customWidth="1"/>
    <col min="6148" max="6148" width="8.77734375"/>
    <col min="6149" max="6149" width="11.6640625" customWidth="1"/>
    <col min="6150" max="6150" width="4.44140625" customWidth="1"/>
    <col min="6151" max="6151" width="10" customWidth="1"/>
    <col min="6152" max="6152" width="5.77734375" customWidth="1"/>
    <col min="6153" max="6400" width="8.77734375"/>
    <col min="6401" max="6401" width="19.33203125" customWidth="1"/>
    <col min="6402" max="6402" width="25" customWidth="1"/>
    <col min="6403" max="6403" width="17.33203125" customWidth="1"/>
    <col min="6404" max="6404" width="8.77734375"/>
    <col min="6405" max="6405" width="11.6640625" customWidth="1"/>
    <col min="6406" max="6406" width="4.44140625" customWidth="1"/>
    <col min="6407" max="6407" width="10" customWidth="1"/>
    <col min="6408" max="6408" width="5.77734375" customWidth="1"/>
    <col min="6409" max="6656" width="8.77734375"/>
    <col min="6657" max="6657" width="19.33203125" customWidth="1"/>
    <col min="6658" max="6658" width="25" customWidth="1"/>
    <col min="6659" max="6659" width="17.33203125" customWidth="1"/>
    <col min="6660" max="6660" width="8.77734375"/>
    <col min="6661" max="6661" width="11.6640625" customWidth="1"/>
    <col min="6662" max="6662" width="4.44140625" customWidth="1"/>
    <col min="6663" max="6663" width="10" customWidth="1"/>
    <col min="6664" max="6664" width="5.77734375" customWidth="1"/>
    <col min="6665" max="6912" width="8.77734375"/>
    <col min="6913" max="6913" width="19.33203125" customWidth="1"/>
    <col min="6914" max="6914" width="25" customWidth="1"/>
    <col min="6915" max="6915" width="17.33203125" customWidth="1"/>
    <col min="6916" max="6916" width="8.77734375"/>
    <col min="6917" max="6917" width="11.6640625" customWidth="1"/>
    <col min="6918" max="6918" width="4.44140625" customWidth="1"/>
    <col min="6919" max="6919" width="10" customWidth="1"/>
    <col min="6920" max="6920" width="5.77734375" customWidth="1"/>
    <col min="6921" max="7168" width="8.77734375"/>
    <col min="7169" max="7169" width="19.33203125" customWidth="1"/>
    <col min="7170" max="7170" width="25" customWidth="1"/>
    <col min="7171" max="7171" width="17.33203125" customWidth="1"/>
    <col min="7172" max="7172" width="8.77734375"/>
    <col min="7173" max="7173" width="11.6640625" customWidth="1"/>
    <col min="7174" max="7174" width="4.44140625" customWidth="1"/>
    <col min="7175" max="7175" width="10" customWidth="1"/>
    <col min="7176" max="7176" width="5.77734375" customWidth="1"/>
    <col min="7177" max="7424" width="8.77734375"/>
    <col min="7425" max="7425" width="19.33203125" customWidth="1"/>
    <col min="7426" max="7426" width="25" customWidth="1"/>
    <col min="7427" max="7427" width="17.33203125" customWidth="1"/>
    <col min="7428" max="7428" width="8.77734375"/>
    <col min="7429" max="7429" width="11.6640625" customWidth="1"/>
    <col min="7430" max="7430" width="4.44140625" customWidth="1"/>
    <col min="7431" max="7431" width="10" customWidth="1"/>
    <col min="7432" max="7432" width="5.77734375" customWidth="1"/>
    <col min="7433" max="7680" width="8.77734375"/>
    <col min="7681" max="7681" width="19.33203125" customWidth="1"/>
    <col min="7682" max="7682" width="25" customWidth="1"/>
    <col min="7683" max="7683" width="17.33203125" customWidth="1"/>
    <col min="7684" max="7684" width="8.77734375"/>
    <col min="7685" max="7685" width="11.6640625" customWidth="1"/>
    <col min="7686" max="7686" width="4.44140625" customWidth="1"/>
    <col min="7687" max="7687" width="10" customWidth="1"/>
    <col min="7688" max="7688" width="5.77734375" customWidth="1"/>
    <col min="7689" max="7936" width="8.77734375"/>
    <col min="7937" max="7937" width="19.33203125" customWidth="1"/>
    <col min="7938" max="7938" width="25" customWidth="1"/>
    <col min="7939" max="7939" width="17.33203125" customWidth="1"/>
    <col min="7940" max="7940" width="8.77734375"/>
    <col min="7941" max="7941" width="11.6640625" customWidth="1"/>
    <col min="7942" max="7942" width="4.44140625" customWidth="1"/>
    <col min="7943" max="7943" width="10" customWidth="1"/>
    <col min="7944" max="7944" width="5.77734375" customWidth="1"/>
    <col min="7945" max="8192" width="8.77734375"/>
    <col min="8193" max="8193" width="19.33203125" customWidth="1"/>
    <col min="8194" max="8194" width="25" customWidth="1"/>
    <col min="8195" max="8195" width="17.33203125" customWidth="1"/>
    <col min="8196" max="8196" width="8.77734375"/>
    <col min="8197" max="8197" width="11.6640625" customWidth="1"/>
    <col min="8198" max="8198" width="4.44140625" customWidth="1"/>
    <col min="8199" max="8199" width="10" customWidth="1"/>
    <col min="8200" max="8200" width="5.77734375" customWidth="1"/>
    <col min="8201" max="8448" width="8.77734375"/>
    <col min="8449" max="8449" width="19.33203125" customWidth="1"/>
    <col min="8450" max="8450" width="25" customWidth="1"/>
    <col min="8451" max="8451" width="17.33203125" customWidth="1"/>
    <col min="8452" max="8452" width="8.77734375"/>
    <col min="8453" max="8453" width="11.6640625" customWidth="1"/>
    <col min="8454" max="8454" width="4.44140625" customWidth="1"/>
    <col min="8455" max="8455" width="10" customWidth="1"/>
    <col min="8456" max="8456" width="5.77734375" customWidth="1"/>
    <col min="8457" max="8704" width="8.77734375"/>
    <col min="8705" max="8705" width="19.33203125" customWidth="1"/>
    <col min="8706" max="8706" width="25" customWidth="1"/>
    <col min="8707" max="8707" width="17.33203125" customWidth="1"/>
    <col min="8708" max="8708" width="8.77734375"/>
    <col min="8709" max="8709" width="11.6640625" customWidth="1"/>
    <col min="8710" max="8710" width="4.44140625" customWidth="1"/>
    <col min="8711" max="8711" width="10" customWidth="1"/>
    <col min="8712" max="8712" width="5.77734375" customWidth="1"/>
    <col min="8713" max="8960" width="8.77734375"/>
    <col min="8961" max="8961" width="19.33203125" customWidth="1"/>
    <col min="8962" max="8962" width="25" customWidth="1"/>
    <col min="8963" max="8963" width="17.33203125" customWidth="1"/>
    <col min="8964" max="8964" width="8.77734375"/>
    <col min="8965" max="8965" width="11.6640625" customWidth="1"/>
    <col min="8966" max="8966" width="4.44140625" customWidth="1"/>
    <col min="8967" max="8967" width="10" customWidth="1"/>
    <col min="8968" max="8968" width="5.77734375" customWidth="1"/>
    <col min="8969" max="9216" width="8.77734375"/>
    <col min="9217" max="9217" width="19.33203125" customWidth="1"/>
    <col min="9218" max="9218" width="25" customWidth="1"/>
    <col min="9219" max="9219" width="17.33203125" customWidth="1"/>
    <col min="9220" max="9220" width="8.77734375"/>
    <col min="9221" max="9221" width="11.6640625" customWidth="1"/>
    <col min="9222" max="9222" width="4.44140625" customWidth="1"/>
    <col min="9223" max="9223" width="10" customWidth="1"/>
    <col min="9224" max="9224" width="5.77734375" customWidth="1"/>
    <col min="9225" max="9472" width="8.77734375"/>
    <col min="9473" max="9473" width="19.33203125" customWidth="1"/>
    <col min="9474" max="9474" width="25" customWidth="1"/>
    <col min="9475" max="9475" width="17.33203125" customWidth="1"/>
    <col min="9476" max="9476" width="8.77734375"/>
    <col min="9477" max="9477" width="11.6640625" customWidth="1"/>
    <col min="9478" max="9478" width="4.44140625" customWidth="1"/>
    <col min="9479" max="9479" width="10" customWidth="1"/>
    <col min="9480" max="9480" width="5.77734375" customWidth="1"/>
    <col min="9481" max="9728" width="8.77734375"/>
    <col min="9729" max="9729" width="19.33203125" customWidth="1"/>
    <col min="9730" max="9730" width="25" customWidth="1"/>
    <col min="9731" max="9731" width="17.33203125" customWidth="1"/>
    <col min="9732" max="9732" width="8.77734375"/>
    <col min="9733" max="9733" width="11.6640625" customWidth="1"/>
    <col min="9734" max="9734" width="4.44140625" customWidth="1"/>
    <col min="9735" max="9735" width="10" customWidth="1"/>
    <col min="9736" max="9736" width="5.77734375" customWidth="1"/>
    <col min="9737" max="9984" width="8.77734375"/>
    <col min="9985" max="9985" width="19.33203125" customWidth="1"/>
    <col min="9986" max="9986" width="25" customWidth="1"/>
    <col min="9987" max="9987" width="17.33203125" customWidth="1"/>
    <col min="9988" max="9988" width="8.77734375"/>
    <col min="9989" max="9989" width="11.6640625" customWidth="1"/>
    <col min="9990" max="9990" width="4.44140625" customWidth="1"/>
    <col min="9991" max="9991" width="10" customWidth="1"/>
    <col min="9992" max="9992" width="5.77734375" customWidth="1"/>
    <col min="9993" max="10240" width="8.77734375"/>
    <col min="10241" max="10241" width="19.33203125" customWidth="1"/>
    <col min="10242" max="10242" width="25" customWidth="1"/>
    <col min="10243" max="10243" width="17.33203125" customWidth="1"/>
    <col min="10244" max="10244" width="8.77734375"/>
    <col min="10245" max="10245" width="11.6640625" customWidth="1"/>
    <col min="10246" max="10246" width="4.44140625" customWidth="1"/>
    <col min="10247" max="10247" width="10" customWidth="1"/>
    <col min="10248" max="10248" width="5.77734375" customWidth="1"/>
    <col min="10249" max="10496" width="8.77734375"/>
    <col min="10497" max="10497" width="19.33203125" customWidth="1"/>
    <col min="10498" max="10498" width="25" customWidth="1"/>
    <col min="10499" max="10499" width="17.33203125" customWidth="1"/>
    <col min="10500" max="10500" width="8.77734375"/>
    <col min="10501" max="10501" width="11.6640625" customWidth="1"/>
    <col min="10502" max="10502" width="4.44140625" customWidth="1"/>
    <col min="10503" max="10503" width="10" customWidth="1"/>
    <col min="10504" max="10504" width="5.77734375" customWidth="1"/>
    <col min="10505" max="10752" width="8.77734375"/>
    <col min="10753" max="10753" width="19.33203125" customWidth="1"/>
    <col min="10754" max="10754" width="25" customWidth="1"/>
    <col min="10755" max="10755" width="17.33203125" customWidth="1"/>
    <col min="10756" max="10756" width="8.77734375"/>
    <col min="10757" max="10757" width="11.6640625" customWidth="1"/>
    <col min="10758" max="10758" width="4.44140625" customWidth="1"/>
    <col min="10759" max="10759" width="10" customWidth="1"/>
    <col min="10760" max="10760" width="5.77734375" customWidth="1"/>
    <col min="10761" max="11008" width="8.77734375"/>
    <col min="11009" max="11009" width="19.33203125" customWidth="1"/>
    <col min="11010" max="11010" width="25" customWidth="1"/>
    <col min="11011" max="11011" width="17.33203125" customWidth="1"/>
    <col min="11012" max="11012" width="8.77734375"/>
    <col min="11013" max="11013" width="11.6640625" customWidth="1"/>
    <col min="11014" max="11014" width="4.44140625" customWidth="1"/>
    <col min="11015" max="11015" width="10" customWidth="1"/>
    <col min="11016" max="11016" width="5.77734375" customWidth="1"/>
    <col min="11017" max="11264" width="8.77734375"/>
    <col min="11265" max="11265" width="19.33203125" customWidth="1"/>
    <col min="11266" max="11266" width="25" customWidth="1"/>
    <col min="11267" max="11267" width="17.33203125" customWidth="1"/>
    <col min="11268" max="11268" width="8.77734375"/>
    <col min="11269" max="11269" width="11.6640625" customWidth="1"/>
    <col min="11270" max="11270" width="4.44140625" customWidth="1"/>
    <col min="11271" max="11271" width="10" customWidth="1"/>
    <col min="11272" max="11272" width="5.77734375" customWidth="1"/>
    <col min="11273" max="11520" width="8.77734375"/>
    <col min="11521" max="11521" width="19.33203125" customWidth="1"/>
    <col min="11522" max="11522" width="25" customWidth="1"/>
    <col min="11523" max="11523" width="17.33203125" customWidth="1"/>
    <col min="11524" max="11524" width="8.77734375"/>
    <col min="11525" max="11525" width="11.6640625" customWidth="1"/>
    <col min="11526" max="11526" width="4.44140625" customWidth="1"/>
    <col min="11527" max="11527" width="10" customWidth="1"/>
    <col min="11528" max="11528" width="5.77734375" customWidth="1"/>
    <col min="11529" max="11776" width="8.77734375"/>
    <col min="11777" max="11777" width="19.33203125" customWidth="1"/>
    <col min="11778" max="11778" width="25" customWidth="1"/>
    <col min="11779" max="11779" width="17.33203125" customWidth="1"/>
    <col min="11780" max="11780" width="8.77734375"/>
    <col min="11781" max="11781" width="11.6640625" customWidth="1"/>
    <col min="11782" max="11782" width="4.44140625" customWidth="1"/>
    <col min="11783" max="11783" width="10" customWidth="1"/>
    <col min="11784" max="11784" width="5.77734375" customWidth="1"/>
    <col min="11785" max="12032" width="8.77734375"/>
    <col min="12033" max="12033" width="19.33203125" customWidth="1"/>
    <col min="12034" max="12034" width="25" customWidth="1"/>
    <col min="12035" max="12035" width="17.33203125" customWidth="1"/>
    <col min="12036" max="12036" width="8.77734375"/>
    <col min="12037" max="12037" width="11.6640625" customWidth="1"/>
    <col min="12038" max="12038" width="4.44140625" customWidth="1"/>
    <col min="12039" max="12039" width="10" customWidth="1"/>
    <col min="12040" max="12040" width="5.77734375" customWidth="1"/>
    <col min="12041" max="12288" width="8.77734375"/>
    <col min="12289" max="12289" width="19.33203125" customWidth="1"/>
    <col min="12290" max="12290" width="25" customWidth="1"/>
    <col min="12291" max="12291" width="17.33203125" customWidth="1"/>
    <col min="12292" max="12292" width="8.77734375"/>
    <col min="12293" max="12293" width="11.6640625" customWidth="1"/>
    <col min="12294" max="12294" width="4.44140625" customWidth="1"/>
    <col min="12295" max="12295" width="10" customWidth="1"/>
    <col min="12296" max="12296" width="5.77734375" customWidth="1"/>
    <col min="12297" max="12544" width="8.77734375"/>
    <col min="12545" max="12545" width="19.33203125" customWidth="1"/>
    <col min="12546" max="12546" width="25" customWidth="1"/>
    <col min="12547" max="12547" width="17.33203125" customWidth="1"/>
    <col min="12548" max="12548" width="8.77734375"/>
    <col min="12549" max="12549" width="11.6640625" customWidth="1"/>
    <col min="12550" max="12550" width="4.44140625" customWidth="1"/>
    <col min="12551" max="12551" width="10" customWidth="1"/>
    <col min="12552" max="12552" width="5.77734375" customWidth="1"/>
    <col min="12553" max="12800" width="8.77734375"/>
    <col min="12801" max="12801" width="19.33203125" customWidth="1"/>
    <col min="12802" max="12802" width="25" customWidth="1"/>
    <col min="12803" max="12803" width="17.33203125" customWidth="1"/>
    <col min="12804" max="12804" width="8.77734375"/>
    <col min="12805" max="12805" width="11.6640625" customWidth="1"/>
    <col min="12806" max="12806" width="4.44140625" customWidth="1"/>
    <col min="12807" max="12807" width="10" customWidth="1"/>
    <col min="12808" max="12808" width="5.77734375" customWidth="1"/>
    <col min="12809" max="13056" width="8.77734375"/>
    <col min="13057" max="13057" width="19.33203125" customWidth="1"/>
    <col min="13058" max="13058" width="25" customWidth="1"/>
    <col min="13059" max="13059" width="17.33203125" customWidth="1"/>
    <col min="13060" max="13060" width="8.77734375"/>
    <col min="13061" max="13061" width="11.6640625" customWidth="1"/>
    <col min="13062" max="13062" width="4.44140625" customWidth="1"/>
    <col min="13063" max="13063" width="10" customWidth="1"/>
    <col min="13064" max="13064" width="5.77734375" customWidth="1"/>
    <col min="13065" max="13312" width="8.77734375"/>
    <col min="13313" max="13313" width="19.33203125" customWidth="1"/>
    <col min="13314" max="13314" width="25" customWidth="1"/>
    <col min="13315" max="13315" width="17.33203125" customWidth="1"/>
    <col min="13316" max="13316" width="8.77734375"/>
    <col min="13317" max="13317" width="11.6640625" customWidth="1"/>
    <col min="13318" max="13318" width="4.44140625" customWidth="1"/>
    <col min="13319" max="13319" width="10" customWidth="1"/>
    <col min="13320" max="13320" width="5.77734375" customWidth="1"/>
    <col min="13321" max="13568" width="8.77734375"/>
    <col min="13569" max="13569" width="19.33203125" customWidth="1"/>
    <col min="13570" max="13570" width="25" customWidth="1"/>
    <col min="13571" max="13571" width="17.33203125" customWidth="1"/>
    <col min="13572" max="13572" width="8.77734375"/>
    <col min="13573" max="13573" width="11.6640625" customWidth="1"/>
    <col min="13574" max="13574" width="4.44140625" customWidth="1"/>
    <col min="13575" max="13575" width="10" customWidth="1"/>
    <col min="13576" max="13576" width="5.77734375" customWidth="1"/>
    <col min="13577" max="13824" width="8.77734375"/>
    <col min="13825" max="13825" width="19.33203125" customWidth="1"/>
    <col min="13826" max="13826" width="25" customWidth="1"/>
    <col min="13827" max="13827" width="17.33203125" customWidth="1"/>
    <col min="13828" max="13828" width="8.77734375"/>
    <col min="13829" max="13829" width="11.6640625" customWidth="1"/>
    <col min="13830" max="13830" width="4.44140625" customWidth="1"/>
    <col min="13831" max="13831" width="10" customWidth="1"/>
    <col min="13832" max="13832" width="5.77734375" customWidth="1"/>
    <col min="13833" max="14080" width="8.77734375"/>
    <col min="14081" max="14081" width="19.33203125" customWidth="1"/>
    <col min="14082" max="14082" width="25" customWidth="1"/>
    <col min="14083" max="14083" width="17.33203125" customWidth="1"/>
    <col min="14084" max="14084" width="8.77734375"/>
    <col min="14085" max="14085" width="11.6640625" customWidth="1"/>
    <col min="14086" max="14086" width="4.44140625" customWidth="1"/>
    <col min="14087" max="14087" width="10" customWidth="1"/>
    <col min="14088" max="14088" width="5.77734375" customWidth="1"/>
    <col min="14089" max="14336" width="8.77734375"/>
    <col min="14337" max="14337" width="19.33203125" customWidth="1"/>
    <col min="14338" max="14338" width="25" customWidth="1"/>
    <col min="14339" max="14339" width="17.33203125" customWidth="1"/>
    <col min="14340" max="14340" width="8.77734375"/>
    <col min="14341" max="14341" width="11.6640625" customWidth="1"/>
    <col min="14342" max="14342" width="4.44140625" customWidth="1"/>
    <col min="14343" max="14343" width="10" customWidth="1"/>
    <col min="14344" max="14344" width="5.77734375" customWidth="1"/>
    <col min="14345" max="14592" width="8.77734375"/>
    <col min="14593" max="14593" width="19.33203125" customWidth="1"/>
    <col min="14594" max="14594" width="25" customWidth="1"/>
    <col min="14595" max="14595" width="17.33203125" customWidth="1"/>
    <col min="14596" max="14596" width="8.77734375"/>
    <col min="14597" max="14597" width="11.6640625" customWidth="1"/>
    <col min="14598" max="14598" width="4.44140625" customWidth="1"/>
    <col min="14599" max="14599" width="10" customWidth="1"/>
    <col min="14600" max="14600" width="5.77734375" customWidth="1"/>
    <col min="14601" max="14848" width="8.77734375"/>
    <col min="14849" max="14849" width="19.33203125" customWidth="1"/>
    <col min="14850" max="14850" width="25" customWidth="1"/>
    <col min="14851" max="14851" width="17.33203125" customWidth="1"/>
    <col min="14852" max="14852" width="8.77734375"/>
    <col min="14853" max="14853" width="11.6640625" customWidth="1"/>
    <col min="14854" max="14854" width="4.44140625" customWidth="1"/>
    <col min="14855" max="14855" width="10" customWidth="1"/>
    <col min="14856" max="14856" width="5.77734375" customWidth="1"/>
    <col min="14857" max="15104" width="8.77734375"/>
    <col min="15105" max="15105" width="19.33203125" customWidth="1"/>
    <col min="15106" max="15106" width="25" customWidth="1"/>
    <col min="15107" max="15107" width="17.33203125" customWidth="1"/>
    <col min="15108" max="15108" width="8.77734375"/>
    <col min="15109" max="15109" width="11.6640625" customWidth="1"/>
    <col min="15110" max="15110" width="4.44140625" customWidth="1"/>
    <col min="15111" max="15111" width="10" customWidth="1"/>
    <col min="15112" max="15112" width="5.77734375" customWidth="1"/>
    <col min="15113" max="15360" width="8.77734375"/>
    <col min="15361" max="15361" width="19.33203125" customWidth="1"/>
    <col min="15362" max="15362" width="25" customWidth="1"/>
    <col min="15363" max="15363" width="17.33203125" customWidth="1"/>
    <col min="15364" max="15364" width="8.77734375"/>
    <col min="15365" max="15365" width="11.6640625" customWidth="1"/>
    <col min="15366" max="15366" width="4.44140625" customWidth="1"/>
    <col min="15367" max="15367" width="10" customWidth="1"/>
    <col min="15368" max="15368" width="5.77734375" customWidth="1"/>
    <col min="15369" max="15616" width="8.77734375"/>
    <col min="15617" max="15617" width="19.33203125" customWidth="1"/>
    <col min="15618" max="15618" width="25" customWidth="1"/>
    <col min="15619" max="15619" width="17.33203125" customWidth="1"/>
    <col min="15620" max="15620" width="8.77734375"/>
    <col min="15621" max="15621" width="11.6640625" customWidth="1"/>
    <col min="15622" max="15622" width="4.44140625" customWidth="1"/>
    <col min="15623" max="15623" width="10" customWidth="1"/>
    <col min="15624" max="15624" width="5.77734375" customWidth="1"/>
    <col min="15625" max="15872" width="8.77734375"/>
    <col min="15873" max="15873" width="19.33203125" customWidth="1"/>
    <col min="15874" max="15874" width="25" customWidth="1"/>
    <col min="15875" max="15875" width="17.33203125" customWidth="1"/>
    <col min="15876" max="15876" width="8.77734375"/>
    <col min="15877" max="15877" width="11.6640625" customWidth="1"/>
    <col min="15878" max="15878" width="4.44140625" customWidth="1"/>
    <col min="15879" max="15879" width="10" customWidth="1"/>
    <col min="15880" max="15880" width="5.77734375" customWidth="1"/>
    <col min="15881" max="16128" width="8.77734375"/>
    <col min="16129" max="16129" width="19.33203125" customWidth="1"/>
    <col min="16130" max="16130" width="25" customWidth="1"/>
    <col min="16131" max="16131" width="17.33203125" customWidth="1"/>
    <col min="16132" max="16132" width="8.77734375"/>
    <col min="16133" max="16133" width="11.6640625" customWidth="1"/>
    <col min="16134" max="16134" width="4.44140625" customWidth="1"/>
    <col min="16135" max="16135" width="10" customWidth="1"/>
    <col min="16136" max="16136" width="5.77734375" customWidth="1"/>
    <col min="16137" max="16382" width="8.77734375"/>
    <col min="16383" max="16384" width="9" customWidth="1"/>
  </cols>
  <sheetData>
    <row r="1" spans="1:8" s="12" customFormat="1">
      <c r="A1" s="62" t="s">
        <v>117</v>
      </c>
      <c r="B1" s="25" t="s">
        <v>37</v>
      </c>
      <c r="C1" s="25" t="s">
        <v>36</v>
      </c>
      <c r="D1" s="66" t="s">
        <v>977</v>
      </c>
      <c r="E1" s="25" t="s">
        <v>979</v>
      </c>
      <c r="F1" s="25"/>
      <c r="G1" s="25" t="s">
        <v>49</v>
      </c>
      <c r="H1" s="25"/>
    </row>
    <row r="2" spans="1:8" s="12" customFormat="1">
      <c r="A2" s="93" t="s">
        <v>122</v>
      </c>
      <c r="B2" s="167" t="s">
        <v>666</v>
      </c>
      <c r="C2" s="90" t="s">
        <v>916</v>
      </c>
      <c r="D2" s="94">
        <v>2</v>
      </c>
      <c r="E2" s="94"/>
      <c r="F2" s="94"/>
      <c r="G2" s="94"/>
      <c r="H2" s="94"/>
    </row>
    <row r="3" spans="1:8" s="12" customFormat="1">
      <c r="A3" s="96"/>
      <c r="B3" s="151" t="s">
        <v>914</v>
      </c>
      <c r="C3" s="97" t="s">
        <v>915</v>
      </c>
      <c r="D3" s="98">
        <v>6</v>
      </c>
      <c r="E3" s="98"/>
      <c r="F3" s="98"/>
      <c r="G3" s="98"/>
      <c r="H3" s="98"/>
    </row>
    <row r="4" spans="1:8" s="12" customFormat="1">
      <c r="A4" s="96"/>
      <c r="B4" s="151"/>
      <c r="C4" s="97"/>
      <c r="D4" s="98"/>
      <c r="E4" s="94" t="s">
        <v>981</v>
      </c>
      <c r="F4" s="94">
        <f>SUM(D2:D3)</f>
        <v>8</v>
      </c>
      <c r="G4" s="94" t="s">
        <v>144</v>
      </c>
      <c r="H4" s="94">
        <v>2</v>
      </c>
    </row>
    <row r="5" spans="1:8" s="12" customFormat="1">
      <c r="A5" s="29"/>
      <c r="B5" s="35"/>
      <c r="C5" s="31"/>
      <c r="D5" s="33"/>
      <c r="E5" s="33"/>
      <c r="F5" s="33"/>
      <c r="G5" s="33"/>
      <c r="H5" s="33"/>
    </row>
    <row r="6" spans="1:8" s="12" customFormat="1">
      <c r="A6" s="96" t="s">
        <v>333</v>
      </c>
      <c r="B6" s="151" t="s">
        <v>993</v>
      </c>
      <c r="C6" s="97"/>
      <c r="D6" s="98">
        <v>5</v>
      </c>
      <c r="E6" s="94"/>
      <c r="F6" s="94"/>
      <c r="G6" s="94"/>
      <c r="H6" s="94"/>
    </row>
    <row r="7" spans="1:8" s="12" customFormat="1">
      <c r="A7" s="96"/>
      <c r="B7" s="151"/>
      <c r="C7" s="97"/>
      <c r="D7" s="98"/>
      <c r="E7" s="94" t="s">
        <v>981</v>
      </c>
      <c r="F7" s="94">
        <f>SUM(D5:D6)</f>
        <v>5</v>
      </c>
      <c r="G7" s="94" t="s">
        <v>144</v>
      </c>
      <c r="H7" s="94">
        <v>1</v>
      </c>
    </row>
    <row r="8" spans="1:8" s="12" customFormat="1">
      <c r="A8" s="29"/>
      <c r="B8" s="35"/>
      <c r="C8" s="31"/>
      <c r="D8" s="33"/>
      <c r="E8" s="33"/>
      <c r="F8" s="33"/>
      <c r="G8" s="33"/>
      <c r="H8" s="33"/>
    </row>
    <row r="9" spans="1:8">
      <c r="A9" s="26" t="s">
        <v>66</v>
      </c>
      <c r="B9" s="149" t="s">
        <v>917</v>
      </c>
      <c r="C9" s="179" t="s">
        <v>918</v>
      </c>
      <c r="D9" s="178">
        <v>3</v>
      </c>
      <c r="E9" s="32"/>
      <c r="F9" s="32"/>
      <c r="G9" s="32"/>
      <c r="H9" s="32"/>
    </row>
    <row r="10" spans="1:8" ht="64.8">
      <c r="A10" s="96"/>
      <c r="B10" s="149" t="s">
        <v>919</v>
      </c>
      <c r="C10" s="179" t="s">
        <v>920</v>
      </c>
      <c r="D10" s="178">
        <v>10</v>
      </c>
      <c r="E10" s="32"/>
      <c r="F10" s="32"/>
      <c r="G10" s="32"/>
      <c r="H10" s="32"/>
    </row>
    <row r="11" spans="1:8">
      <c r="A11" s="96"/>
      <c r="B11" s="149" t="s">
        <v>921</v>
      </c>
      <c r="C11" s="180" t="s">
        <v>922</v>
      </c>
      <c r="D11" s="178">
        <v>4</v>
      </c>
      <c r="E11" s="32"/>
      <c r="F11" s="32"/>
      <c r="G11" s="32"/>
      <c r="H11" s="32"/>
    </row>
    <row r="12" spans="1:8">
      <c r="A12" s="96"/>
      <c r="B12" s="149" t="s">
        <v>923</v>
      </c>
      <c r="C12" s="181" t="s">
        <v>965</v>
      </c>
      <c r="D12" s="178">
        <v>5</v>
      </c>
      <c r="E12" s="32"/>
      <c r="F12" s="32"/>
      <c r="G12" s="32"/>
      <c r="H12" s="32"/>
    </row>
    <row r="13" spans="1:8">
      <c r="A13" s="26"/>
      <c r="B13" s="149" t="s">
        <v>924</v>
      </c>
      <c r="C13" s="179" t="s">
        <v>925</v>
      </c>
      <c r="D13" s="178">
        <v>1</v>
      </c>
      <c r="E13" s="32"/>
      <c r="F13" s="32"/>
      <c r="G13" s="32"/>
      <c r="H13" s="32"/>
    </row>
    <row r="14" spans="1:8">
      <c r="A14" s="26"/>
      <c r="B14" s="149" t="s">
        <v>926</v>
      </c>
      <c r="C14" s="182" t="s">
        <v>927</v>
      </c>
      <c r="D14" s="178">
        <v>10</v>
      </c>
      <c r="E14" s="32"/>
      <c r="F14" s="32"/>
      <c r="G14" s="32"/>
      <c r="H14" s="32"/>
    </row>
    <row r="15" spans="1:8" ht="32.4">
      <c r="A15" s="26"/>
      <c r="B15" s="149" t="s">
        <v>928</v>
      </c>
      <c r="C15" s="183" t="s">
        <v>929</v>
      </c>
      <c r="D15" s="178">
        <v>2</v>
      </c>
      <c r="E15" s="32"/>
      <c r="F15" s="32"/>
      <c r="G15" s="32"/>
      <c r="H15" s="32"/>
    </row>
    <row r="16" spans="1:8" ht="48.6">
      <c r="A16" s="26"/>
      <c r="B16" s="34" t="s">
        <v>753</v>
      </c>
      <c r="C16" s="183" t="s">
        <v>955</v>
      </c>
      <c r="D16" s="178">
        <v>81</v>
      </c>
      <c r="E16" s="32"/>
      <c r="F16" s="32"/>
      <c r="G16" s="32"/>
      <c r="H16" s="32"/>
    </row>
    <row r="17" spans="1:8">
      <c r="A17" s="26"/>
      <c r="B17" s="149" t="s">
        <v>930</v>
      </c>
      <c r="C17" s="183" t="s">
        <v>931</v>
      </c>
      <c r="D17" s="178">
        <v>25</v>
      </c>
      <c r="E17" s="32"/>
      <c r="F17" s="32"/>
      <c r="G17" s="32"/>
      <c r="H17" s="32"/>
    </row>
    <row r="18" spans="1:8">
      <c r="A18" s="26"/>
      <c r="B18" s="30" t="s">
        <v>683</v>
      </c>
      <c r="C18" s="184" t="s">
        <v>684</v>
      </c>
      <c r="D18" s="178">
        <v>2</v>
      </c>
      <c r="E18" s="32"/>
      <c r="F18" s="32"/>
      <c r="G18" s="32"/>
      <c r="H18" s="32"/>
    </row>
    <row r="19" spans="1:8">
      <c r="A19" s="26"/>
      <c r="B19" s="149" t="s">
        <v>932</v>
      </c>
      <c r="C19" s="183" t="s">
        <v>933</v>
      </c>
      <c r="D19" s="178">
        <v>8</v>
      </c>
      <c r="E19" s="32"/>
      <c r="F19" s="32"/>
      <c r="G19" s="32"/>
      <c r="H19" s="32"/>
    </row>
    <row r="20" spans="1:8">
      <c r="A20" s="26"/>
      <c r="B20" s="30" t="s">
        <v>985</v>
      </c>
      <c r="C20" s="183" t="s">
        <v>688</v>
      </c>
      <c r="D20" s="178">
        <v>3</v>
      </c>
      <c r="E20" s="32"/>
      <c r="F20" s="32"/>
      <c r="G20" s="32"/>
      <c r="H20" s="32"/>
    </row>
    <row r="21" spans="1:8">
      <c r="A21" s="26"/>
      <c r="B21" s="172" t="s">
        <v>934</v>
      </c>
      <c r="C21" s="179" t="s">
        <v>935</v>
      </c>
      <c r="D21" s="178">
        <v>8</v>
      </c>
      <c r="E21" s="32"/>
      <c r="F21" s="32"/>
      <c r="G21" s="32"/>
      <c r="H21" s="32"/>
    </row>
    <row r="22" spans="1:8">
      <c r="A22" s="26"/>
      <c r="B22" s="173" t="s">
        <v>697</v>
      </c>
      <c r="C22" s="185" t="s">
        <v>954</v>
      </c>
      <c r="D22" s="178">
        <v>1</v>
      </c>
      <c r="E22" s="32"/>
      <c r="F22" s="32"/>
      <c r="G22" s="32"/>
      <c r="H22" s="32"/>
    </row>
    <row r="23" spans="1:8">
      <c r="A23" s="26"/>
      <c r="B23" s="30" t="s">
        <v>714</v>
      </c>
      <c r="C23" s="179" t="s">
        <v>715</v>
      </c>
      <c r="D23" s="178">
        <v>3</v>
      </c>
      <c r="E23" s="32"/>
      <c r="F23" s="32"/>
      <c r="G23" s="32"/>
      <c r="H23" s="32"/>
    </row>
    <row r="24" spans="1:8">
      <c r="A24" s="26"/>
      <c r="B24" s="30" t="s">
        <v>724</v>
      </c>
      <c r="C24" s="184" t="s">
        <v>938</v>
      </c>
      <c r="D24" s="178">
        <v>38</v>
      </c>
      <c r="E24" s="32"/>
      <c r="F24" s="32"/>
      <c r="G24" s="32"/>
      <c r="H24" s="32"/>
    </row>
    <row r="25" spans="1:8">
      <c r="A25" s="26"/>
      <c r="B25" s="30" t="s">
        <v>732</v>
      </c>
      <c r="C25" s="179" t="s">
        <v>937</v>
      </c>
      <c r="D25" s="178">
        <v>18</v>
      </c>
      <c r="E25" s="32"/>
      <c r="F25" s="32"/>
      <c r="G25" s="32"/>
      <c r="H25" s="32"/>
    </row>
    <row r="26" spans="1:8">
      <c r="A26" s="26"/>
      <c r="B26" s="30" t="s">
        <v>742</v>
      </c>
      <c r="C26" s="186" t="s">
        <v>743</v>
      </c>
      <c r="D26" s="178">
        <v>3</v>
      </c>
      <c r="E26" s="32"/>
      <c r="F26" s="32"/>
      <c r="G26" s="32"/>
      <c r="H26" s="32"/>
    </row>
    <row r="27" spans="1:8" ht="32.4">
      <c r="A27" s="26"/>
      <c r="B27" s="30" t="s">
        <v>750</v>
      </c>
      <c r="C27" s="179" t="s">
        <v>936</v>
      </c>
      <c r="D27" s="178">
        <v>9</v>
      </c>
      <c r="E27" s="32"/>
      <c r="F27" s="32"/>
      <c r="G27" s="32"/>
      <c r="H27" s="32"/>
    </row>
    <row r="28" spans="1:8">
      <c r="A28" s="26"/>
      <c r="B28" s="173" t="s">
        <v>755</v>
      </c>
      <c r="C28" s="180" t="s">
        <v>951</v>
      </c>
      <c r="D28" s="178">
        <v>1</v>
      </c>
      <c r="E28" s="32"/>
      <c r="F28" s="32"/>
      <c r="G28" s="32"/>
      <c r="H28" s="32"/>
    </row>
    <row r="29" spans="1:8">
      <c r="A29" s="26"/>
      <c r="B29" s="172" t="s">
        <v>939</v>
      </c>
      <c r="C29" s="179" t="s">
        <v>940</v>
      </c>
      <c r="D29" s="178">
        <v>8</v>
      </c>
      <c r="E29" s="32"/>
      <c r="F29" s="32"/>
      <c r="G29" s="32"/>
      <c r="H29" s="32"/>
    </row>
    <row r="30" spans="1:8">
      <c r="A30" s="26"/>
      <c r="B30" s="172" t="s">
        <v>941</v>
      </c>
      <c r="C30" s="187" t="s">
        <v>942</v>
      </c>
      <c r="D30" s="178">
        <v>2</v>
      </c>
      <c r="E30" s="32"/>
      <c r="F30" s="32"/>
      <c r="G30" s="32"/>
      <c r="H30" s="32"/>
    </row>
    <row r="31" spans="1:8">
      <c r="A31" s="26"/>
      <c r="B31" s="172" t="s">
        <v>943</v>
      </c>
      <c r="C31" s="180" t="s">
        <v>944</v>
      </c>
      <c r="D31" s="178">
        <v>3</v>
      </c>
      <c r="E31" s="32"/>
      <c r="F31" s="32"/>
      <c r="G31" s="32"/>
      <c r="H31" s="32"/>
    </row>
    <row r="32" spans="1:8">
      <c r="A32" s="26"/>
      <c r="B32" s="172" t="s">
        <v>945</v>
      </c>
      <c r="C32" s="183" t="s">
        <v>946</v>
      </c>
      <c r="D32" s="178">
        <v>2</v>
      </c>
      <c r="E32" s="32"/>
      <c r="F32" s="32"/>
      <c r="G32" s="32"/>
      <c r="H32" s="32"/>
    </row>
    <row r="33" spans="1:8">
      <c r="A33" s="26"/>
      <c r="B33" s="149" t="s">
        <v>947</v>
      </c>
      <c r="C33" s="179" t="s">
        <v>948</v>
      </c>
      <c r="D33" s="178">
        <v>1</v>
      </c>
      <c r="E33" s="32"/>
      <c r="F33" s="32"/>
      <c r="G33" s="32"/>
      <c r="H33" s="32"/>
    </row>
    <row r="34" spans="1:8">
      <c r="A34" s="26"/>
      <c r="B34" s="149" t="s">
        <v>949</v>
      </c>
      <c r="C34" s="185" t="s">
        <v>950</v>
      </c>
      <c r="D34" s="178">
        <v>3</v>
      </c>
      <c r="E34" s="32"/>
      <c r="F34" s="32"/>
      <c r="G34" s="32"/>
      <c r="H34" s="32"/>
    </row>
    <row r="35" spans="1:8">
      <c r="A35" s="26"/>
      <c r="B35" s="149" t="s">
        <v>952</v>
      </c>
      <c r="C35" t="s">
        <v>953</v>
      </c>
      <c r="D35" s="178">
        <v>1</v>
      </c>
      <c r="E35" s="32"/>
      <c r="F35" s="32"/>
      <c r="G35" s="32"/>
      <c r="H35" s="32"/>
    </row>
    <row r="36" spans="1:8">
      <c r="A36" s="26"/>
      <c r="B36" s="151" t="s">
        <v>956</v>
      </c>
      <c r="C36" s="182" t="s">
        <v>957</v>
      </c>
      <c r="D36" s="178">
        <v>2</v>
      </c>
      <c r="E36" s="32"/>
      <c r="F36" s="32"/>
      <c r="G36" s="32"/>
      <c r="H36" s="32"/>
    </row>
    <row r="37" spans="1:8">
      <c r="A37" s="26"/>
      <c r="B37" s="151" t="s">
        <v>986</v>
      </c>
      <c r="C37" s="179" t="s">
        <v>958</v>
      </c>
      <c r="D37" s="178">
        <v>1</v>
      </c>
      <c r="E37" s="32"/>
      <c r="F37" s="32"/>
      <c r="G37" s="32"/>
      <c r="H37" s="32"/>
    </row>
    <row r="38" spans="1:8">
      <c r="A38" s="26"/>
      <c r="B38" s="151" t="s">
        <v>959</v>
      </c>
      <c r="C38" s="185" t="s">
        <v>960</v>
      </c>
      <c r="D38" s="178">
        <v>1</v>
      </c>
      <c r="E38" s="32"/>
      <c r="F38" s="32"/>
      <c r="G38" s="32"/>
      <c r="H38" s="32"/>
    </row>
    <row r="39" spans="1:8">
      <c r="A39" s="26"/>
      <c r="B39" s="151" t="s">
        <v>961</v>
      </c>
      <c r="C39" s="13" t="s">
        <v>962</v>
      </c>
      <c r="D39" s="178">
        <v>2</v>
      </c>
      <c r="E39" s="32"/>
      <c r="F39" s="32"/>
      <c r="G39" s="32"/>
      <c r="H39" s="32"/>
    </row>
    <row r="40" spans="1:8">
      <c r="A40" s="26"/>
      <c r="B40" s="151" t="s">
        <v>963</v>
      </c>
      <c r="C40" s="179" t="s">
        <v>964</v>
      </c>
      <c r="D40" s="178">
        <v>2</v>
      </c>
      <c r="E40" s="82"/>
      <c r="F40" s="82"/>
      <c r="G40" s="82"/>
      <c r="H40" s="82"/>
    </row>
    <row r="41" spans="1:8">
      <c r="A41" s="26"/>
      <c r="B41" s="164" t="s">
        <v>987</v>
      </c>
      <c r="C41" s="174" t="s">
        <v>987</v>
      </c>
      <c r="D41" s="32">
        <v>2</v>
      </c>
      <c r="E41" s="32"/>
      <c r="F41" s="32"/>
      <c r="G41" s="32"/>
      <c r="H41" s="32"/>
    </row>
    <row r="42" spans="1:8">
      <c r="A42" s="26"/>
      <c r="B42"/>
      <c r="C42" s="155"/>
      <c r="D42" s="32"/>
      <c r="E42" s="32" t="s">
        <v>980</v>
      </c>
      <c r="F42" s="32">
        <f>SUM(D9:D41)</f>
        <v>265</v>
      </c>
      <c r="G42" s="32" t="s">
        <v>44</v>
      </c>
      <c r="H42" s="32">
        <f>COUNTIF(C9:C41,"*")</f>
        <v>33</v>
      </c>
    </row>
    <row r="43" spans="1:8">
      <c r="A43" s="26"/>
      <c r="B43" s="75"/>
      <c r="C43" s="75"/>
      <c r="D43" s="65"/>
      <c r="E43" s="60" t="s">
        <v>978</v>
      </c>
      <c r="F43" s="60">
        <f>SUM(F4:F42)</f>
        <v>278</v>
      </c>
      <c r="G43" s="60" t="s">
        <v>79</v>
      </c>
      <c r="H43" s="61">
        <f>SUM(H1:H42)</f>
        <v>36</v>
      </c>
    </row>
    <row r="44" spans="1:8">
      <c r="A44" s="13"/>
      <c r="C44" s="1"/>
      <c r="D44" s="4"/>
      <c r="H44"/>
    </row>
    <row r="45" spans="1:8">
      <c r="A45" s="13"/>
      <c r="C45" s="1"/>
      <c r="D45" s="4"/>
      <c r="H45"/>
    </row>
    <row r="46" spans="1:8">
      <c r="A46" s="13"/>
      <c r="C46" s="1"/>
      <c r="D46" s="4"/>
      <c r="H46"/>
    </row>
    <row r="47" spans="1:8">
      <c r="A47" s="13"/>
      <c r="C47" s="1"/>
      <c r="D47" s="4"/>
      <c r="H47"/>
    </row>
    <row r="48" spans="1:8" ht="36.6" customHeight="1"/>
  </sheetData>
  <phoneticPr fontId="1" type="noConversion"/>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85"/>
  <sheetViews>
    <sheetView zoomScale="80" zoomScaleNormal="80" workbookViewId="0">
      <pane ySplit="1" topLeftCell="A2" activePane="bottomLeft" state="frozen"/>
      <selection activeCell="A85" sqref="A85"/>
      <selection pane="bottomLeft" activeCell="A2" sqref="A2:A37"/>
    </sheetView>
  </sheetViews>
  <sheetFormatPr defaultRowHeight="16.2"/>
  <cols>
    <col min="1" max="1" width="38.77734375" style="13" customWidth="1"/>
    <col min="2" max="2" width="85" style="13" customWidth="1"/>
    <col min="3" max="3" width="9" style="1"/>
    <col min="4" max="4" width="10.33203125" customWidth="1"/>
    <col min="5" max="5" width="6.33203125" customWidth="1"/>
    <col min="6" max="6" width="11.88671875" customWidth="1"/>
    <col min="7" max="7" width="5.21875" customWidth="1"/>
    <col min="257" max="257" width="20.21875" customWidth="1"/>
    <col min="258" max="258" width="21.77734375" customWidth="1"/>
    <col min="513" max="513" width="20.21875" customWidth="1"/>
    <col min="514" max="514" width="21.77734375" customWidth="1"/>
    <col min="769" max="769" width="20.21875" customWidth="1"/>
    <col min="770" max="770" width="21.77734375" customWidth="1"/>
    <col min="1025" max="1025" width="20.21875" customWidth="1"/>
    <col min="1026" max="1026" width="21.77734375" customWidth="1"/>
    <col min="1281" max="1281" width="20.21875" customWidth="1"/>
    <col min="1282" max="1282" width="21.77734375" customWidth="1"/>
    <col min="1537" max="1537" width="20.21875" customWidth="1"/>
    <col min="1538" max="1538" width="21.77734375" customWidth="1"/>
    <col min="1793" max="1793" width="20.21875" customWidth="1"/>
    <col min="1794" max="1794" width="21.77734375" customWidth="1"/>
    <col min="2049" max="2049" width="20.21875" customWidth="1"/>
    <col min="2050" max="2050" width="21.77734375" customWidth="1"/>
    <col min="2305" max="2305" width="20.21875" customWidth="1"/>
    <col min="2306" max="2306" width="21.77734375" customWidth="1"/>
    <col min="2561" max="2561" width="20.21875" customWidth="1"/>
    <col min="2562" max="2562" width="21.77734375" customWidth="1"/>
    <col min="2817" max="2817" width="20.21875" customWidth="1"/>
    <col min="2818" max="2818" width="21.77734375" customWidth="1"/>
    <col min="3073" max="3073" width="20.21875" customWidth="1"/>
    <col min="3074" max="3074" width="21.77734375" customWidth="1"/>
    <col min="3329" max="3329" width="20.21875" customWidth="1"/>
    <col min="3330" max="3330" width="21.77734375" customWidth="1"/>
    <col min="3585" max="3585" width="20.21875" customWidth="1"/>
    <col min="3586" max="3586" width="21.77734375" customWidth="1"/>
    <col min="3841" max="3841" width="20.21875" customWidth="1"/>
    <col min="3842" max="3842" width="21.77734375" customWidth="1"/>
    <col min="4097" max="4097" width="20.21875" customWidth="1"/>
    <col min="4098" max="4098" width="21.77734375" customWidth="1"/>
    <col min="4353" max="4353" width="20.21875" customWidth="1"/>
    <col min="4354" max="4354" width="21.77734375" customWidth="1"/>
    <col min="4609" max="4609" width="20.21875" customWidth="1"/>
    <col min="4610" max="4610" width="21.77734375" customWidth="1"/>
    <col min="4865" max="4865" width="20.21875" customWidth="1"/>
    <col min="4866" max="4866" width="21.77734375" customWidth="1"/>
    <col min="5121" max="5121" width="20.21875" customWidth="1"/>
    <col min="5122" max="5122" width="21.77734375" customWidth="1"/>
    <col min="5377" max="5377" width="20.21875" customWidth="1"/>
    <col min="5378" max="5378" width="21.77734375" customWidth="1"/>
    <col min="5633" max="5633" width="20.21875" customWidth="1"/>
    <col min="5634" max="5634" width="21.77734375" customWidth="1"/>
    <col min="5889" max="5889" width="20.21875" customWidth="1"/>
    <col min="5890" max="5890" width="21.77734375" customWidth="1"/>
    <col min="6145" max="6145" width="20.21875" customWidth="1"/>
    <col min="6146" max="6146" width="21.77734375" customWidth="1"/>
    <col min="6401" max="6401" width="20.21875" customWidth="1"/>
    <col min="6402" max="6402" width="21.77734375" customWidth="1"/>
    <col min="6657" max="6657" width="20.21875" customWidth="1"/>
    <col min="6658" max="6658" width="21.77734375" customWidth="1"/>
    <col min="6913" max="6913" width="20.21875" customWidth="1"/>
    <col min="6914" max="6914" width="21.77734375" customWidth="1"/>
    <col min="7169" max="7169" width="20.21875" customWidth="1"/>
    <col min="7170" max="7170" width="21.77734375" customWidth="1"/>
    <col min="7425" max="7425" width="20.21875" customWidth="1"/>
    <col min="7426" max="7426" width="21.77734375" customWidth="1"/>
    <col min="7681" max="7681" width="20.21875" customWidth="1"/>
    <col min="7682" max="7682" width="21.77734375" customWidth="1"/>
    <col min="7937" max="7937" width="20.21875" customWidth="1"/>
    <col min="7938" max="7938" width="21.77734375" customWidth="1"/>
    <col min="8193" max="8193" width="20.21875" customWidth="1"/>
    <col min="8194" max="8194" width="21.77734375" customWidth="1"/>
    <col min="8449" max="8449" width="20.21875" customWidth="1"/>
    <col min="8450" max="8450" width="21.77734375" customWidth="1"/>
    <col min="8705" max="8705" width="20.21875" customWidth="1"/>
    <col min="8706" max="8706" width="21.77734375" customWidth="1"/>
    <col min="8961" max="8961" width="20.21875" customWidth="1"/>
    <col min="8962" max="8962" width="21.77734375" customWidth="1"/>
    <col min="9217" max="9217" width="20.21875" customWidth="1"/>
    <col min="9218" max="9218" width="21.77734375" customWidth="1"/>
    <col min="9473" max="9473" width="20.21875" customWidth="1"/>
    <col min="9474" max="9474" width="21.77734375" customWidth="1"/>
    <col min="9729" max="9729" width="20.21875" customWidth="1"/>
    <col min="9730" max="9730" width="21.77734375" customWidth="1"/>
    <col min="9985" max="9985" width="20.21875" customWidth="1"/>
    <col min="9986" max="9986" width="21.77734375" customWidth="1"/>
    <col min="10241" max="10241" width="20.21875" customWidth="1"/>
    <col min="10242" max="10242" width="21.77734375" customWidth="1"/>
    <col min="10497" max="10497" width="20.21875" customWidth="1"/>
    <col min="10498" max="10498" width="21.77734375" customWidth="1"/>
    <col min="10753" max="10753" width="20.21875" customWidth="1"/>
    <col min="10754" max="10754" width="21.77734375" customWidth="1"/>
    <col min="11009" max="11009" width="20.21875" customWidth="1"/>
    <col min="11010" max="11010" width="21.77734375" customWidth="1"/>
    <col min="11265" max="11265" width="20.21875" customWidth="1"/>
    <col min="11266" max="11266" width="21.77734375" customWidth="1"/>
    <col min="11521" max="11521" width="20.21875" customWidth="1"/>
    <col min="11522" max="11522" width="21.77734375" customWidth="1"/>
    <col min="11777" max="11777" width="20.21875" customWidth="1"/>
    <col min="11778" max="11778" width="21.77734375" customWidth="1"/>
    <col min="12033" max="12033" width="20.21875" customWidth="1"/>
    <col min="12034" max="12034" width="21.77734375" customWidth="1"/>
    <col min="12289" max="12289" width="20.21875" customWidth="1"/>
    <col min="12290" max="12290" width="21.77734375" customWidth="1"/>
    <col min="12545" max="12545" width="20.21875" customWidth="1"/>
    <col min="12546" max="12546" width="21.77734375" customWidth="1"/>
    <col min="12801" max="12801" width="20.21875" customWidth="1"/>
    <col min="12802" max="12802" width="21.77734375" customWidth="1"/>
    <col min="13057" max="13057" width="20.21875" customWidth="1"/>
    <col min="13058" max="13058" width="21.77734375" customWidth="1"/>
    <col min="13313" max="13313" width="20.21875" customWidth="1"/>
    <col min="13314" max="13314" width="21.77734375" customWidth="1"/>
    <col min="13569" max="13569" width="20.21875" customWidth="1"/>
    <col min="13570" max="13570" width="21.77734375" customWidth="1"/>
    <col min="13825" max="13825" width="20.21875" customWidth="1"/>
    <col min="13826" max="13826" width="21.77734375" customWidth="1"/>
    <col min="14081" max="14081" width="20.21875" customWidth="1"/>
    <col min="14082" max="14082" width="21.77734375" customWidth="1"/>
    <col min="14337" max="14337" width="20.21875" customWidth="1"/>
    <col min="14338" max="14338" width="21.77734375" customWidth="1"/>
    <col min="14593" max="14593" width="20.21875" customWidth="1"/>
    <col min="14594" max="14594" width="21.77734375" customWidth="1"/>
    <col min="14849" max="14849" width="20.21875" customWidth="1"/>
    <col min="14850" max="14850" width="21.77734375" customWidth="1"/>
    <col min="15105" max="15105" width="20.21875" customWidth="1"/>
    <col min="15106" max="15106" width="21.77734375" customWidth="1"/>
    <col min="15361" max="15361" width="20.21875" customWidth="1"/>
    <col min="15362" max="15362" width="21.77734375" customWidth="1"/>
    <col min="15617" max="15617" width="20.21875" customWidth="1"/>
    <col min="15618" max="15618" width="21.77734375" customWidth="1"/>
    <col min="15873" max="15873" width="20.21875" customWidth="1"/>
    <col min="15874" max="15874" width="21.77734375" customWidth="1"/>
    <col min="16129" max="16129" width="20.21875" customWidth="1"/>
    <col min="16130" max="16130" width="21.77734375" customWidth="1"/>
  </cols>
  <sheetData>
    <row r="1" spans="1:7">
      <c r="A1" s="66" t="s">
        <v>37</v>
      </c>
      <c r="B1" s="66" t="s">
        <v>36</v>
      </c>
      <c r="C1" s="66" t="s">
        <v>38</v>
      </c>
      <c r="D1" s="64"/>
      <c r="E1" s="64"/>
      <c r="F1" s="64"/>
      <c r="G1" s="64"/>
    </row>
    <row r="2" spans="1:7">
      <c r="A2" s="68" t="s">
        <v>781</v>
      </c>
      <c r="B2" s="67" t="s">
        <v>517</v>
      </c>
      <c r="C2" s="69">
        <v>7</v>
      </c>
      <c r="D2" s="64"/>
      <c r="E2" s="64"/>
      <c r="F2" s="64"/>
      <c r="G2" s="64"/>
    </row>
    <row r="3" spans="1:7">
      <c r="A3" s="68" t="s">
        <v>782</v>
      </c>
      <c r="B3" s="68" t="s">
        <v>483</v>
      </c>
      <c r="C3" s="69">
        <v>3</v>
      </c>
      <c r="D3" s="64"/>
      <c r="E3" s="64"/>
      <c r="F3" s="64"/>
      <c r="G3" s="64"/>
    </row>
    <row r="4" spans="1:7">
      <c r="A4" s="68" t="s">
        <v>764</v>
      </c>
      <c r="B4" s="70" t="s">
        <v>484</v>
      </c>
      <c r="C4" s="69">
        <v>3</v>
      </c>
      <c r="D4" s="64"/>
      <c r="E4" s="64"/>
      <c r="F4" s="64"/>
      <c r="G4" s="64"/>
    </row>
    <row r="5" spans="1:7" ht="18" customHeight="1">
      <c r="A5" s="68" t="s">
        <v>765</v>
      </c>
      <c r="B5" s="68" t="s">
        <v>482</v>
      </c>
      <c r="C5" s="69">
        <v>4</v>
      </c>
      <c r="D5" s="64"/>
      <c r="E5" s="64"/>
      <c r="F5" s="64"/>
      <c r="G5" s="64"/>
    </row>
    <row r="6" spans="1:7">
      <c r="A6" s="68" t="s">
        <v>485</v>
      </c>
      <c r="B6" s="70" t="s">
        <v>486</v>
      </c>
      <c r="C6" s="69">
        <v>1</v>
      </c>
      <c r="D6" s="64"/>
      <c r="E6" s="64"/>
      <c r="F6" s="64"/>
      <c r="G6" s="64"/>
    </row>
    <row r="7" spans="1:7">
      <c r="A7" s="68" t="s">
        <v>766</v>
      </c>
      <c r="B7" s="67" t="s">
        <v>783</v>
      </c>
      <c r="C7" s="69">
        <v>5</v>
      </c>
      <c r="D7" s="64"/>
      <c r="E7" s="64"/>
      <c r="F7" s="64"/>
      <c r="G7" s="64"/>
    </row>
    <row r="8" spans="1:7">
      <c r="A8" s="68" t="s">
        <v>487</v>
      </c>
      <c r="B8" s="70" t="s">
        <v>488</v>
      </c>
      <c r="C8" s="69">
        <v>2</v>
      </c>
      <c r="D8" s="64"/>
      <c r="E8" s="64"/>
      <c r="F8" s="64"/>
      <c r="G8" s="64"/>
    </row>
    <row r="9" spans="1:7">
      <c r="A9" s="68" t="s">
        <v>489</v>
      </c>
      <c r="B9" s="68" t="s">
        <v>490</v>
      </c>
      <c r="C9" s="69">
        <v>1</v>
      </c>
      <c r="D9" s="64"/>
      <c r="E9" s="64"/>
      <c r="F9" s="64"/>
      <c r="G9" s="64"/>
    </row>
    <row r="10" spans="1:7">
      <c r="A10" s="68" t="s">
        <v>491</v>
      </c>
      <c r="B10" s="68" t="s">
        <v>492</v>
      </c>
      <c r="C10" s="69">
        <v>2</v>
      </c>
      <c r="D10" s="64"/>
      <c r="E10" s="64"/>
      <c r="F10" s="64"/>
      <c r="G10" s="64"/>
    </row>
    <row r="11" spans="1:7">
      <c r="A11" s="68" t="s">
        <v>493</v>
      </c>
      <c r="B11" s="68" t="s">
        <v>784</v>
      </c>
      <c r="C11" s="69">
        <v>2</v>
      </c>
      <c r="D11" s="64"/>
      <c r="E11" s="64"/>
      <c r="F11" s="64"/>
      <c r="G11" s="64"/>
    </row>
    <row r="12" spans="1:7">
      <c r="A12" s="68" t="s">
        <v>494</v>
      </c>
      <c r="B12" s="70" t="s">
        <v>785</v>
      </c>
      <c r="C12" s="69">
        <v>1</v>
      </c>
      <c r="D12" s="64"/>
      <c r="E12" s="64"/>
      <c r="F12" s="64"/>
      <c r="G12" s="64"/>
    </row>
    <row r="13" spans="1:7">
      <c r="A13" s="71" t="s">
        <v>495</v>
      </c>
      <c r="B13" s="67" t="s">
        <v>496</v>
      </c>
      <c r="C13" s="69">
        <v>1</v>
      </c>
      <c r="D13" s="64"/>
      <c r="E13" s="64"/>
      <c r="F13" s="64"/>
      <c r="G13" s="64"/>
    </row>
    <row r="14" spans="1:7">
      <c r="A14" s="68" t="s">
        <v>497</v>
      </c>
      <c r="B14" s="68" t="s">
        <v>498</v>
      </c>
      <c r="C14" s="69">
        <v>1</v>
      </c>
      <c r="D14" s="64"/>
      <c r="E14" s="64"/>
      <c r="F14" s="64"/>
      <c r="G14" s="64"/>
    </row>
    <row r="15" spans="1:7">
      <c r="A15" s="68" t="s">
        <v>499</v>
      </c>
      <c r="B15" s="68" t="s">
        <v>500</v>
      </c>
      <c r="C15" s="69">
        <v>3</v>
      </c>
      <c r="D15" s="64"/>
      <c r="E15" s="64"/>
      <c r="F15" s="64"/>
      <c r="G15" s="64"/>
    </row>
    <row r="16" spans="1:7">
      <c r="A16" s="68" t="s">
        <v>767</v>
      </c>
      <c r="B16" s="70" t="s">
        <v>501</v>
      </c>
      <c r="C16" s="69">
        <v>2</v>
      </c>
      <c r="D16" s="64"/>
      <c r="E16" s="64"/>
      <c r="F16" s="64"/>
      <c r="G16" s="64"/>
    </row>
    <row r="17" spans="1:7">
      <c r="A17" s="68" t="s">
        <v>502</v>
      </c>
      <c r="B17" s="70" t="s">
        <v>503</v>
      </c>
      <c r="C17" s="69">
        <v>1</v>
      </c>
      <c r="D17" s="64"/>
      <c r="E17" s="64"/>
      <c r="F17" s="64"/>
      <c r="G17" s="64"/>
    </row>
    <row r="18" spans="1:7">
      <c r="A18" s="68" t="s">
        <v>504</v>
      </c>
      <c r="B18" s="70" t="s">
        <v>505</v>
      </c>
      <c r="C18" s="69">
        <v>3</v>
      </c>
      <c r="D18" s="64"/>
      <c r="E18" s="64"/>
      <c r="F18" s="64"/>
      <c r="G18" s="64"/>
    </row>
    <row r="19" spans="1:7">
      <c r="A19" s="68" t="s">
        <v>768</v>
      </c>
      <c r="B19" s="68" t="s">
        <v>506</v>
      </c>
      <c r="C19" s="69">
        <v>1</v>
      </c>
      <c r="D19" s="64"/>
      <c r="E19" s="64"/>
      <c r="F19" s="64"/>
      <c r="G19" s="64"/>
    </row>
    <row r="20" spans="1:7">
      <c r="A20" s="68" t="s">
        <v>507</v>
      </c>
      <c r="B20" s="68" t="s">
        <v>508</v>
      </c>
      <c r="C20" s="69">
        <v>1</v>
      </c>
      <c r="D20" s="64"/>
      <c r="E20" s="64"/>
      <c r="F20" s="64"/>
      <c r="G20" s="64"/>
    </row>
    <row r="21" spans="1:7">
      <c r="A21" s="68" t="s">
        <v>509</v>
      </c>
      <c r="B21" s="68" t="s">
        <v>518</v>
      </c>
      <c r="C21" s="69">
        <v>1</v>
      </c>
      <c r="D21" s="64"/>
      <c r="E21" s="64"/>
      <c r="F21" s="64"/>
      <c r="G21" s="64"/>
    </row>
    <row r="22" spans="1:7">
      <c r="A22" s="68" t="s">
        <v>510</v>
      </c>
      <c r="B22" s="68" t="s">
        <v>511</v>
      </c>
      <c r="C22" s="69">
        <v>4</v>
      </c>
      <c r="D22" s="64"/>
      <c r="E22" s="64"/>
      <c r="F22" s="64"/>
      <c r="G22" s="64"/>
    </row>
    <row r="23" spans="1:7">
      <c r="A23" s="68" t="s">
        <v>512</v>
      </c>
      <c r="B23" s="68" t="s">
        <v>513</v>
      </c>
      <c r="C23" s="69">
        <v>36</v>
      </c>
      <c r="D23" s="64"/>
      <c r="E23" s="64"/>
      <c r="F23" s="64"/>
      <c r="G23" s="64"/>
    </row>
    <row r="24" spans="1:7">
      <c r="A24" s="68" t="s">
        <v>515</v>
      </c>
      <c r="B24" s="68" t="s">
        <v>514</v>
      </c>
      <c r="C24" s="69">
        <v>1</v>
      </c>
      <c r="D24" s="64"/>
      <c r="E24" s="64"/>
      <c r="F24" s="64"/>
      <c r="G24" s="64"/>
    </row>
    <row r="25" spans="1:7">
      <c r="A25" s="68" t="s">
        <v>769</v>
      </c>
      <c r="B25" s="68" t="s">
        <v>516</v>
      </c>
      <c r="C25" s="69">
        <v>16</v>
      </c>
      <c r="D25" s="64"/>
      <c r="E25" s="64"/>
      <c r="F25" s="64"/>
      <c r="G25" s="64"/>
    </row>
    <row r="26" spans="1:7">
      <c r="A26" s="68" t="s">
        <v>519</v>
      </c>
      <c r="B26" s="68" t="s">
        <v>520</v>
      </c>
      <c r="C26" s="69">
        <v>13</v>
      </c>
      <c r="D26" s="64"/>
      <c r="E26" s="64"/>
      <c r="F26" s="64"/>
      <c r="G26" s="64"/>
    </row>
    <row r="27" spans="1:7">
      <c r="A27" s="68" t="s">
        <v>521</v>
      </c>
      <c r="B27" s="70" t="s">
        <v>522</v>
      </c>
      <c r="C27" s="69">
        <v>1</v>
      </c>
      <c r="D27" s="64"/>
      <c r="E27" s="64"/>
      <c r="F27" s="64"/>
      <c r="G27" s="64"/>
    </row>
    <row r="28" spans="1:7">
      <c r="A28" s="67" t="s">
        <v>523</v>
      </c>
      <c r="B28" s="67" t="s">
        <v>524</v>
      </c>
      <c r="C28" s="69">
        <v>2</v>
      </c>
      <c r="D28" s="64"/>
      <c r="E28" s="64"/>
      <c r="F28" s="64"/>
      <c r="G28" s="64"/>
    </row>
    <row r="29" spans="1:7">
      <c r="A29" s="72" t="s">
        <v>525</v>
      </c>
      <c r="B29" s="70" t="s">
        <v>526</v>
      </c>
      <c r="C29" s="69">
        <v>1</v>
      </c>
      <c r="D29" s="64"/>
      <c r="E29" s="64"/>
      <c r="F29" s="64"/>
      <c r="G29" s="64"/>
    </row>
    <row r="30" spans="1:7">
      <c r="A30" s="73" t="s">
        <v>527</v>
      </c>
      <c r="B30" s="73" t="s">
        <v>528</v>
      </c>
      <c r="C30" s="69">
        <v>2</v>
      </c>
      <c r="D30" s="64"/>
      <c r="E30" s="64"/>
      <c r="F30" s="64"/>
      <c r="G30" s="64"/>
    </row>
    <row r="31" spans="1:7">
      <c r="A31" s="72" t="s">
        <v>529</v>
      </c>
      <c r="B31" s="67" t="s">
        <v>530</v>
      </c>
      <c r="C31" s="69">
        <v>3</v>
      </c>
      <c r="D31" s="64"/>
      <c r="E31" s="64"/>
      <c r="F31" s="64"/>
      <c r="G31" s="64"/>
    </row>
    <row r="32" spans="1:7">
      <c r="A32" s="72" t="s">
        <v>531</v>
      </c>
      <c r="B32" s="67" t="s">
        <v>532</v>
      </c>
      <c r="C32" s="69">
        <v>1</v>
      </c>
      <c r="D32" s="64"/>
      <c r="E32" s="64"/>
      <c r="F32" s="64"/>
      <c r="G32" s="64"/>
    </row>
    <row r="33" spans="1:7">
      <c r="A33" s="67" t="s">
        <v>533</v>
      </c>
      <c r="B33" s="67" t="s">
        <v>534</v>
      </c>
      <c r="C33" s="69">
        <v>8</v>
      </c>
      <c r="D33" s="64"/>
      <c r="E33" s="64"/>
      <c r="F33" s="64"/>
      <c r="G33" s="64"/>
    </row>
    <row r="34" spans="1:7">
      <c r="A34" s="71" t="s">
        <v>535</v>
      </c>
      <c r="B34" s="72" t="s">
        <v>536</v>
      </c>
      <c r="C34" s="69">
        <v>3</v>
      </c>
      <c r="D34" s="64"/>
      <c r="E34" s="64"/>
      <c r="F34" s="64"/>
      <c r="G34" s="64"/>
    </row>
    <row r="35" spans="1:7">
      <c r="A35" s="71" t="s">
        <v>537</v>
      </c>
      <c r="B35" s="72" t="s">
        <v>538</v>
      </c>
      <c r="C35" s="69">
        <v>2</v>
      </c>
      <c r="D35" s="64"/>
      <c r="E35" s="64"/>
      <c r="F35" s="64"/>
      <c r="G35" s="64"/>
    </row>
    <row r="36" spans="1:7" ht="32.4">
      <c r="A36" s="68" t="s">
        <v>40</v>
      </c>
      <c r="B36" s="67" t="s">
        <v>539</v>
      </c>
      <c r="C36" s="69">
        <v>5</v>
      </c>
      <c r="D36" s="64"/>
      <c r="E36" s="64"/>
      <c r="F36" s="64"/>
      <c r="G36" s="64"/>
    </row>
    <row r="37" spans="1:7">
      <c r="A37" s="68" t="s">
        <v>540</v>
      </c>
      <c r="B37" s="68" t="s">
        <v>542</v>
      </c>
      <c r="C37" s="69">
        <v>2</v>
      </c>
      <c r="D37" s="64"/>
      <c r="E37" s="64"/>
      <c r="F37" s="64"/>
      <c r="G37" s="64"/>
    </row>
    <row r="38" spans="1:7" ht="32.4">
      <c r="A38" s="60"/>
      <c r="B38" s="74"/>
      <c r="C38" s="61"/>
      <c r="D38" s="60" t="s">
        <v>43</v>
      </c>
      <c r="E38" s="61">
        <f>SUM(C2:C37)</f>
        <v>145</v>
      </c>
      <c r="F38" s="60" t="s">
        <v>112</v>
      </c>
      <c r="G38" s="61">
        <v>36</v>
      </c>
    </row>
    <row r="39" spans="1:7">
      <c r="A39" s="18"/>
      <c r="C39" s="4"/>
      <c r="D39" s="18"/>
    </row>
    <row r="85" spans="1:7" s="1" customFormat="1">
      <c r="A85" s="13"/>
      <c r="B85" s="13"/>
      <c r="D85"/>
      <c r="E85"/>
      <c r="F85"/>
      <c r="G85"/>
    </row>
  </sheetData>
  <phoneticPr fontId="1" type="noConversion"/>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5"/>
  <sheetViews>
    <sheetView zoomScale="66" zoomScaleNormal="66" workbookViewId="0">
      <pane ySplit="1" topLeftCell="A2" activePane="bottomLeft" state="frozen"/>
      <selection activeCell="A85" sqref="A85"/>
      <selection pane="bottomLeft" activeCell="B23" sqref="B23"/>
    </sheetView>
  </sheetViews>
  <sheetFormatPr defaultRowHeight="16.2"/>
  <cols>
    <col min="1" max="1" width="20.109375" style="12" customWidth="1"/>
    <col min="2" max="2" width="37.109375" style="13" customWidth="1"/>
    <col min="3" max="3" width="37.44140625" style="13" customWidth="1"/>
    <col min="4" max="4" width="7.33203125" style="12" customWidth="1"/>
    <col min="5" max="5" width="12.88671875" style="15" customWidth="1"/>
    <col min="6" max="6" width="6.77734375" style="17" customWidth="1"/>
    <col min="7" max="7" width="22.88671875" style="15" customWidth="1"/>
    <col min="8" max="8" width="6.33203125" style="17" customWidth="1"/>
    <col min="9" max="256" width="9" style="11"/>
    <col min="257" max="257" width="19.6640625" style="11" customWidth="1"/>
    <col min="258" max="258" width="22.109375" style="11" customWidth="1"/>
    <col min="259" max="259" width="21.6640625" style="11" customWidth="1"/>
    <col min="260" max="260" width="9" style="11"/>
    <col min="261" max="261" width="11.21875" style="11" customWidth="1"/>
    <col min="262" max="262" width="6.88671875" style="11" customWidth="1"/>
    <col min="263" max="512" width="9" style="11"/>
    <col min="513" max="513" width="19.6640625" style="11" customWidth="1"/>
    <col min="514" max="514" width="22.109375" style="11" customWidth="1"/>
    <col min="515" max="515" width="21.6640625" style="11" customWidth="1"/>
    <col min="516" max="516" width="9" style="11"/>
    <col min="517" max="517" width="11.21875" style="11" customWidth="1"/>
    <col min="518" max="518" width="6.88671875" style="11" customWidth="1"/>
    <col min="519" max="768" width="9" style="11"/>
    <col min="769" max="769" width="19.6640625" style="11" customWidth="1"/>
    <col min="770" max="770" width="22.109375" style="11" customWidth="1"/>
    <col min="771" max="771" width="21.6640625" style="11" customWidth="1"/>
    <col min="772" max="772" width="9" style="11"/>
    <col min="773" max="773" width="11.21875" style="11" customWidth="1"/>
    <col min="774" max="774" width="6.88671875" style="11" customWidth="1"/>
    <col min="775" max="1024" width="9" style="11"/>
    <col min="1025" max="1025" width="19.6640625" style="11" customWidth="1"/>
    <col min="1026" max="1026" width="22.109375" style="11" customWidth="1"/>
    <col min="1027" max="1027" width="21.6640625" style="11" customWidth="1"/>
    <col min="1028" max="1028" width="9" style="11"/>
    <col min="1029" max="1029" width="11.21875" style="11" customWidth="1"/>
    <col min="1030" max="1030" width="6.88671875" style="11" customWidth="1"/>
    <col min="1031" max="1280" width="9" style="11"/>
    <col min="1281" max="1281" width="19.6640625" style="11" customWidth="1"/>
    <col min="1282" max="1282" width="22.109375" style="11" customWidth="1"/>
    <col min="1283" max="1283" width="21.6640625" style="11" customWidth="1"/>
    <col min="1284" max="1284" width="9" style="11"/>
    <col min="1285" max="1285" width="11.21875" style="11" customWidth="1"/>
    <col min="1286" max="1286" width="6.88671875" style="11" customWidth="1"/>
    <col min="1287" max="1536" width="9" style="11"/>
    <col min="1537" max="1537" width="19.6640625" style="11" customWidth="1"/>
    <col min="1538" max="1538" width="22.109375" style="11" customWidth="1"/>
    <col min="1539" max="1539" width="21.6640625" style="11" customWidth="1"/>
    <col min="1540" max="1540" width="9" style="11"/>
    <col min="1541" max="1541" width="11.21875" style="11" customWidth="1"/>
    <col min="1542" max="1542" width="6.88671875" style="11" customWidth="1"/>
    <col min="1543" max="1792" width="9" style="11"/>
    <col min="1793" max="1793" width="19.6640625" style="11" customWidth="1"/>
    <col min="1794" max="1794" width="22.109375" style="11" customWidth="1"/>
    <col min="1795" max="1795" width="21.6640625" style="11" customWidth="1"/>
    <col min="1796" max="1796" width="9" style="11"/>
    <col min="1797" max="1797" width="11.21875" style="11" customWidth="1"/>
    <col min="1798" max="1798" width="6.88671875" style="11" customWidth="1"/>
    <col min="1799" max="2048" width="9" style="11"/>
    <col min="2049" max="2049" width="19.6640625" style="11" customWidth="1"/>
    <col min="2050" max="2050" width="22.109375" style="11" customWidth="1"/>
    <col min="2051" max="2051" width="21.6640625" style="11" customWidth="1"/>
    <col min="2052" max="2052" width="9" style="11"/>
    <col min="2053" max="2053" width="11.21875" style="11" customWidth="1"/>
    <col min="2054" max="2054" width="6.88671875" style="11" customWidth="1"/>
    <col min="2055" max="2304" width="9" style="11"/>
    <col min="2305" max="2305" width="19.6640625" style="11" customWidth="1"/>
    <col min="2306" max="2306" width="22.109375" style="11" customWidth="1"/>
    <col min="2307" max="2307" width="21.6640625" style="11" customWidth="1"/>
    <col min="2308" max="2308" width="9" style="11"/>
    <col min="2309" max="2309" width="11.21875" style="11" customWidth="1"/>
    <col min="2310" max="2310" width="6.88671875" style="11" customWidth="1"/>
    <col min="2311" max="2560" width="9" style="11"/>
    <col min="2561" max="2561" width="19.6640625" style="11" customWidth="1"/>
    <col min="2562" max="2562" width="22.109375" style="11" customWidth="1"/>
    <col min="2563" max="2563" width="21.6640625" style="11" customWidth="1"/>
    <col min="2564" max="2564" width="9" style="11"/>
    <col min="2565" max="2565" width="11.21875" style="11" customWidth="1"/>
    <col min="2566" max="2566" width="6.88671875" style="11" customWidth="1"/>
    <col min="2567" max="2816" width="9" style="11"/>
    <col min="2817" max="2817" width="19.6640625" style="11" customWidth="1"/>
    <col min="2818" max="2818" width="22.109375" style="11" customWidth="1"/>
    <col min="2819" max="2819" width="21.6640625" style="11" customWidth="1"/>
    <col min="2820" max="2820" width="9" style="11"/>
    <col min="2821" max="2821" width="11.21875" style="11" customWidth="1"/>
    <col min="2822" max="2822" width="6.88671875" style="11" customWidth="1"/>
    <col min="2823" max="3072" width="9" style="11"/>
    <col min="3073" max="3073" width="19.6640625" style="11" customWidth="1"/>
    <col min="3074" max="3074" width="22.109375" style="11" customWidth="1"/>
    <col min="3075" max="3075" width="21.6640625" style="11" customWidth="1"/>
    <col min="3076" max="3076" width="9" style="11"/>
    <col min="3077" max="3077" width="11.21875" style="11" customWidth="1"/>
    <col min="3078" max="3078" width="6.88671875" style="11" customWidth="1"/>
    <col min="3079" max="3328" width="9" style="11"/>
    <col min="3329" max="3329" width="19.6640625" style="11" customWidth="1"/>
    <col min="3330" max="3330" width="22.109375" style="11" customWidth="1"/>
    <col min="3331" max="3331" width="21.6640625" style="11" customWidth="1"/>
    <col min="3332" max="3332" width="9" style="11"/>
    <col min="3333" max="3333" width="11.21875" style="11" customWidth="1"/>
    <col min="3334" max="3334" width="6.88671875" style="11" customWidth="1"/>
    <col min="3335" max="3584" width="9" style="11"/>
    <col min="3585" max="3585" width="19.6640625" style="11" customWidth="1"/>
    <col min="3586" max="3586" width="22.109375" style="11" customWidth="1"/>
    <col min="3587" max="3587" width="21.6640625" style="11" customWidth="1"/>
    <col min="3588" max="3588" width="9" style="11"/>
    <col min="3589" max="3589" width="11.21875" style="11" customWidth="1"/>
    <col min="3590" max="3590" width="6.88671875" style="11" customWidth="1"/>
    <col min="3591" max="3840" width="9" style="11"/>
    <col min="3841" max="3841" width="19.6640625" style="11" customWidth="1"/>
    <col min="3842" max="3842" width="22.109375" style="11" customWidth="1"/>
    <col min="3843" max="3843" width="21.6640625" style="11" customWidth="1"/>
    <col min="3844" max="3844" width="9" style="11"/>
    <col min="3845" max="3845" width="11.21875" style="11" customWidth="1"/>
    <col min="3846" max="3846" width="6.88671875" style="11" customWidth="1"/>
    <col min="3847" max="4096" width="9" style="11"/>
    <col min="4097" max="4097" width="19.6640625" style="11" customWidth="1"/>
    <col min="4098" max="4098" width="22.109375" style="11" customWidth="1"/>
    <col min="4099" max="4099" width="21.6640625" style="11" customWidth="1"/>
    <col min="4100" max="4100" width="9" style="11"/>
    <col min="4101" max="4101" width="11.21875" style="11" customWidth="1"/>
    <col min="4102" max="4102" width="6.88671875" style="11" customWidth="1"/>
    <col min="4103" max="4352" width="9" style="11"/>
    <col min="4353" max="4353" width="19.6640625" style="11" customWidth="1"/>
    <col min="4354" max="4354" width="22.109375" style="11" customWidth="1"/>
    <col min="4355" max="4355" width="21.6640625" style="11" customWidth="1"/>
    <col min="4356" max="4356" width="9" style="11"/>
    <col min="4357" max="4357" width="11.21875" style="11" customWidth="1"/>
    <col min="4358" max="4358" width="6.88671875" style="11" customWidth="1"/>
    <col min="4359" max="4608" width="9" style="11"/>
    <col min="4609" max="4609" width="19.6640625" style="11" customWidth="1"/>
    <col min="4610" max="4610" width="22.109375" style="11" customWidth="1"/>
    <col min="4611" max="4611" width="21.6640625" style="11" customWidth="1"/>
    <col min="4612" max="4612" width="9" style="11"/>
    <col min="4613" max="4613" width="11.21875" style="11" customWidth="1"/>
    <col min="4614" max="4614" width="6.88671875" style="11" customWidth="1"/>
    <col min="4615" max="4864" width="9" style="11"/>
    <col min="4865" max="4865" width="19.6640625" style="11" customWidth="1"/>
    <col min="4866" max="4866" width="22.109375" style="11" customWidth="1"/>
    <col min="4867" max="4867" width="21.6640625" style="11" customWidth="1"/>
    <col min="4868" max="4868" width="9" style="11"/>
    <col min="4869" max="4869" width="11.21875" style="11" customWidth="1"/>
    <col min="4870" max="4870" width="6.88671875" style="11" customWidth="1"/>
    <col min="4871" max="5120" width="9" style="11"/>
    <col min="5121" max="5121" width="19.6640625" style="11" customWidth="1"/>
    <col min="5122" max="5122" width="22.109375" style="11" customWidth="1"/>
    <col min="5123" max="5123" width="21.6640625" style="11" customWidth="1"/>
    <col min="5124" max="5124" width="9" style="11"/>
    <col min="5125" max="5125" width="11.21875" style="11" customWidth="1"/>
    <col min="5126" max="5126" width="6.88671875" style="11" customWidth="1"/>
    <col min="5127" max="5376" width="9" style="11"/>
    <col min="5377" max="5377" width="19.6640625" style="11" customWidth="1"/>
    <col min="5378" max="5378" width="22.109375" style="11" customWidth="1"/>
    <col min="5379" max="5379" width="21.6640625" style="11" customWidth="1"/>
    <col min="5380" max="5380" width="9" style="11"/>
    <col min="5381" max="5381" width="11.21875" style="11" customWidth="1"/>
    <col min="5382" max="5382" width="6.88671875" style="11" customWidth="1"/>
    <col min="5383" max="5632" width="9" style="11"/>
    <col min="5633" max="5633" width="19.6640625" style="11" customWidth="1"/>
    <col min="5634" max="5634" width="22.109375" style="11" customWidth="1"/>
    <col min="5635" max="5635" width="21.6640625" style="11" customWidth="1"/>
    <col min="5636" max="5636" width="9" style="11"/>
    <col min="5637" max="5637" width="11.21875" style="11" customWidth="1"/>
    <col min="5638" max="5638" width="6.88671875" style="11" customWidth="1"/>
    <col min="5639" max="5888" width="9" style="11"/>
    <col min="5889" max="5889" width="19.6640625" style="11" customWidth="1"/>
    <col min="5890" max="5890" width="22.109375" style="11" customWidth="1"/>
    <col min="5891" max="5891" width="21.6640625" style="11" customWidth="1"/>
    <col min="5892" max="5892" width="9" style="11"/>
    <col min="5893" max="5893" width="11.21875" style="11" customWidth="1"/>
    <col min="5894" max="5894" width="6.88671875" style="11" customWidth="1"/>
    <col min="5895" max="6144" width="9" style="11"/>
    <col min="6145" max="6145" width="19.6640625" style="11" customWidth="1"/>
    <col min="6146" max="6146" width="22.109375" style="11" customWidth="1"/>
    <col min="6147" max="6147" width="21.6640625" style="11" customWidth="1"/>
    <col min="6148" max="6148" width="9" style="11"/>
    <col min="6149" max="6149" width="11.21875" style="11" customWidth="1"/>
    <col min="6150" max="6150" width="6.88671875" style="11" customWidth="1"/>
    <col min="6151" max="6400" width="9" style="11"/>
    <col min="6401" max="6401" width="19.6640625" style="11" customWidth="1"/>
    <col min="6402" max="6402" width="22.109375" style="11" customWidth="1"/>
    <col min="6403" max="6403" width="21.6640625" style="11" customWidth="1"/>
    <col min="6404" max="6404" width="9" style="11"/>
    <col min="6405" max="6405" width="11.21875" style="11" customWidth="1"/>
    <col min="6406" max="6406" width="6.88671875" style="11" customWidth="1"/>
    <col min="6407" max="6656" width="9" style="11"/>
    <col min="6657" max="6657" width="19.6640625" style="11" customWidth="1"/>
    <col min="6658" max="6658" width="22.109375" style="11" customWidth="1"/>
    <col min="6659" max="6659" width="21.6640625" style="11" customWidth="1"/>
    <col min="6660" max="6660" width="9" style="11"/>
    <col min="6661" max="6661" width="11.21875" style="11" customWidth="1"/>
    <col min="6662" max="6662" width="6.88671875" style="11" customWidth="1"/>
    <col min="6663" max="6912" width="9" style="11"/>
    <col min="6913" max="6913" width="19.6640625" style="11" customWidth="1"/>
    <col min="6914" max="6914" width="22.109375" style="11" customWidth="1"/>
    <col min="6915" max="6915" width="21.6640625" style="11" customWidth="1"/>
    <col min="6916" max="6916" width="9" style="11"/>
    <col min="6917" max="6917" width="11.21875" style="11" customWidth="1"/>
    <col min="6918" max="6918" width="6.88671875" style="11" customWidth="1"/>
    <col min="6919" max="7168" width="9" style="11"/>
    <col min="7169" max="7169" width="19.6640625" style="11" customWidth="1"/>
    <col min="7170" max="7170" width="22.109375" style="11" customWidth="1"/>
    <col min="7171" max="7171" width="21.6640625" style="11" customWidth="1"/>
    <col min="7172" max="7172" width="9" style="11"/>
    <col min="7173" max="7173" width="11.21875" style="11" customWidth="1"/>
    <col min="7174" max="7174" width="6.88671875" style="11" customWidth="1"/>
    <col min="7175" max="7424" width="9" style="11"/>
    <col min="7425" max="7425" width="19.6640625" style="11" customWidth="1"/>
    <col min="7426" max="7426" width="22.109375" style="11" customWidth="1"/>
    <col min="7427" max="7427" width="21.6640625" style="11" customWidth="1"/>
    <col min="7428" max="7428" width="9" style="11"/>
    <col min="7429" max="7429" width="11.21875" style="11" customWidth="1"/>
    <col min="7430" max="7430" width="6.88671875" style="11" customWidth="1"/>
    <col min="7431" max="7680" width="9" style="11"/>
    <col min="7681" max="7681" width="19.6640625" style="11" customWidth="1"/>
    <col min="7682" max="7682" width="22.109375" style="11" customWidth="1"/>
    <col min="7683" max="7683" width="21.6640625" style="11" customWidth="1"/>
    <col min="7684" max="7684" width="9" style="11"/>
    <col min="7685" max="7685" width="11.21875" style="11" customWidth="1"/>
    <col min="7686" max="7686" width="6.88671875" style="11" customWidth="1"/>
    <col min="7687" max="7936" width="9" style="11"/>
    <col min="7937" max="7937" width="19.6640625" style="11" customWidth="1"/>
    <col min="7938" max="7938" width="22.109375" style="11" customWidth="1"/>
    <col min="7939" max="7939" width="21.6640625" style="11" customWidth="1"/>
    <col min="7940" max="7940" width="9" style="11"/>
    <col min="7941" max="7941" width="11.21875" style="11" customWidth="1"/>
    <col min="7942" max="7942" width="6.88671875" style="11" customWidth="1"/>
    <col min="7943" max="8192" width="9" style="11"/>
    <col min="8193" max="8193" width="19.6640625" style="11" customWidth="1"/>
    <col min="8194" max="8194" width="22.109375" style="11" customWidth="1"/>
    <col min="8195" max="8195" width="21.6640625" style="11" customWidth="1"/>
    <col min="8196" max="8196" width="9" style="11"/>
    <col min="8197" max="8197" width="11.21875" style="11" customWidth="1"/>
    <col min="8198" max="8198" width="6.88671875" style="11" customWidth="1"/>
    <col min="8199" max="8448" width="9" style="11"/>
    <col min="8449" max="8449" width="19.6640625" style="11" customWidth="1"/>
    <col min="8450" max="8450" width="22.109375" style="11" customWidth="1"/>
    <col min="8451" max="8451" width="21.6640625" style="11" customWidth="1"/>
    <col min="8452" max="8452" width="9" style="11"/>
    <col min="8453" max="8453" width="11.21875" style="11" customWidth="1"/>
    <col min="8454" max="8454" width="6.88671875" style="11" customWidth="1"/>
    <col min="8455" max="8704" width="9" style="11"/>
    <col min="8705" max="8705" width="19.6640625" style="11" customWidth="1"/>
    <col min="8706" max="8706" width="22.109375" style="11" customWidth="1"/>
    <col min="8707" max="8707" width="21.6640625" style="11" customWidth="1"/>
    <col min="8708" max="8708" width="9" style="11"/>
    <col min="8709" max="8709" width="11.21875" style="11" customWidth="1"/>
    <col min="8710" max="8710" width="6.88671875" style="11" customWidth="1"/>
    <col min="8711" max="8960" width="9" style="11"/>
    <col min="8961" max="8961" width="19.6640625" style="11" customWidth="1"/>
    <col min="8962" max="8962" width="22.109375" style="11" customWidth="1"/>
    <col min="8963" max="8963" width="21.6640625" style="11" customWidth="1"/>
    <col min="8964" max="8964" width="9" style="11"/>
    <col min="8965" max="8965" width="11.21875" style="11" customWidth="1"/>
    <col min="8966" max="8966" width="6.88671875" style="11" customWidth="1"/>
    <col min="8967" max="9216" width="9" style="11"/>
    <col min="9217" max="9217" width="19.6640625" style="11" customWidth="1"/>
    <col min="9218" max="9218" width="22.109375" style="11" customWidth="1"/>
    <col min="9219" max="9219" width="21.6640625" style="11" customWidth="1"/>
    <col min="9220" max="9220" width="9" style="11"/>
    <col min="9221" max="9221" width="11.21875" style="11" customWidth="1"/>
    <col min="9222" max="9222" width="6.88671875" style="11" customWidth="1"/>
    <col min="9223" max="9472" width="9" style="11"/>
    <col min="9473" max="9473" width="19.6640625" style="11" customWidth="1"/>
    <col min="9474" max="9474" width="22.109375" style="11" customWidth="1"/>
    <col min="9475" max="9475" width="21.6640625" style="11" customWidth="1"/>
    <col min="9476" max="9476" width="9" style="11"/>
    <col min="9477" max="9477" width="11.21875" style="11" customWidth="1"/>
    <col min="9478" max="9478" width="6.88671875" style="11" customWidth="1"/>
    <col min="9479" max="9728" width="9" style="11"/>
    <col min="9729" max="9729" width="19.6640625" style="11" customWidth="1"/>
    <col min="9730" max="9730" width="22.109375" style="11" customWidth="1"/>
    <col min="9731" max="9731" width="21.6640625" style="11" customWidth="1"/>
    <col min="9732" max="9732" width="9" style="11"/>
    <col min="9733" max="9733" width="11.21875" style="11" customWidth="1"/>
    <col min="9734" max="9734" width="6.88671875" style="11" customWidth="1"/>
    <col min="9735" max="9984" width="9" style="11"/>
    <col min="9985" max="9985" width="19.6640625" style="11" customWidth="1"/>
    <col min="9986" max="9986" width="22.109375" style="11" customWidth="1"/>
    <col min="9987" max="9987" width="21.6640625" style="11" customWidth="1"/>
    <col min="9988" max="9988" width="9" style="11"/>
    <col min="9989" max="9989" width="11.21875" style="11" customWidth="1"/>
    <col min="9990" max="9990" width="6.88671875" style="11" customWidth="1"/>
    <col min="9991" max="10240" width="9" style="11"/>
    <col min="10241" max="10241" width="19.6640625" style="11" customWidth="1"/>
    <col min="10242" max="10242" width="22.109375" style="11" customWidth="1"/>
    <col min="10243" max="10243" width="21.6640625" style="11" customWidth="1"/>
    <col min="10244" max="10244" width="9" style="11"/>
    <col min="10245" max="10245" width="11.21875" style="11" customWidth="1"/>
    <col min="10246" max="10246" width="6.88671875" style="11" customWidth="1"/>
    <col min="10247" max="10496" width="9" style="11"/>
    <col min="10497" max="10497" width="19.6640625" style="11" customWidth="1"/>
    <col min="10498" max="10498" width="22.109375" style="11" customWidth="1"/>
    <col min="10499" max="10499" width="21.6640625" style="11" customWidth="1"/>
    <col min="10500" max="10500" width="9" style="11"/>
    <col min="10501" max="10501" width="11.21875" style="11" customWidth="1"/>
    <col min="10502" max="10502" width="6.88671875" style="11" customWidth="1"/>
    <col min="10503" max="10752" width="9" style="11"/>
    <col min="10753" max="10753" width="19.6640625" style="11" customWidth="1"/>
    <col min="10754" max="10754" width="22.109375" style="11" customWidth="1"/>
    <col min="10755" max="10755" width="21.6640625" style="11" customWidth="1"/>
    <col min="10756" max="10756" width="9" style="11"/>
    <col min="10757" max="10757" width="11.21875" style="11" customWidth="1"/>
    <col min="10758" max="10758" width="6.88671875" style="11" customWidth="1"/>
    <col min="10759" max="11008" width="9" style="11"/>
    <col min="11009" max="11009" width="19.6640625" style="11" customWidth="1"/>
    <col min="11010" max="11010" width="22.109375" style="11" customWidth="1"/>
    <col min="11011" max="11011" width="21.6640625" style="11" customWidth="1"/>
    <col min="11012" max="11012" width="9" style="11"/>
    <col min="11013" max="11013" width="11.21875" style="11" customWidth="1"/>
    <col min="11014" max="11014" width="6.88671875" style="11" customWidth="1"/>
    <col min="11015" max="11264" width="9" style="11"/>
    <col min="11265" max="11265" width="19.6640625" style="11" customWidth="1"/>
    <col min="11266" max="11266" width="22.109375" style="11" customWidth="1"/>
    <col min="11267" max="11267" width="21.6640625" style="11" customWidth="1"/>
    <col min="11268" max="11268" width="9" style="11"/>
    <col min="11269" max="11269" width="11.21875" style="11" customWidth="1"/>
    <col min="11270" max="11270" width="6.88671875" style="11" customWidth="1"/>
    <col min="11271" max="11520" width="9" style="11"/>
    <col min="11521" max="11521" width="19.6640625" style="11" customWidth="1"/>
    <col min="11522" max="11522" width="22.109375" style="11" customWidth="1"/>
    <col min="11523" max="11523" width="21.6640625" style="11" customWidth="1"/>
    <col min="11524" max="11524" width="9" style="11"/>
    <col min="11525" max="11525" width="11.21875" style="11" customWidth="1"/>
    <col min="11526" max="11526" width="6.88671875" style="11" customWidth="1"/>
    <col min="11527" max="11776" width="9" style="11"/>
    <col min="11777" max="11777" width="19.6640625" style="11" customWidth="1"/>
    <col min="11778" max="11778" width="22.109375" style="11" customWidth="1"/>
    <col min="11779" max="11779" width="21.6640625" style="11" customWidth="1"/>
    <col min="11780" max="11780" width="9" style="11"/>
    <col min="11781" max="11781" width="11.21875" style="11" customWidth="1"/>
    <col min="11782" max="11782" width="6.88671875" style="11" customWidth="1"/>
    <col min="11783" max="12032" width="9" style="11"/>
    <col min="12033" max="12033" width="19.6640625" style="11" customWidth="1"/>
    <col min="12034" max="12034" width="22.109375" style="11" customWidth="1"/>
    <col min="12035" max="12035" width="21.6640625" style="11" customWidth="1"/>
    <col min="12036" max="12036" width="9" style="11"/>
    <col min="12037" max="12037" width="11.21875" style="11" customWidth="1"/>
    <col min="12038" max="12038" width="6.88671875" style="11" customWidth="1"/>
    <col min="12039" max="12288" width="9" style="11"/>
    <col min="12289" max="12289" width="19.6640625" style="11" customWidth="1"/>
    <col min="12290" max="12290" width="22.109375" style="11" customWidth="1"/>
    <col min="12291" max="12291" width="21.6640625" style="11" customWidth="1"/>
    <col min="12292" max="12292" width="9" style="11"/>
    <col min="12293" max="12293" width="11.21875" style="11" customWidth="1"/>
    <col min="12294" max="12294" width="6.88671875" style="11" customWidth="1"/>
    <col min="12295" max="12544" width="9" style="11"/>
    <col min="12545" max="12545" width="19.6640625" style="11" customWidth="1"/>
    <col min="12546" max="12546" width="22.109375" style="11" customWidth="1"/>
    <col min="12547" max="12547" width="21.6640625" style="11" customWidth="1"/>
    <col min="12548" max="12548" width="9" style="11"/>
    <col min="12549" max="12549" width="11.21875" style="11" customWidth="1"/>
    <col min="12550" max="12550" width="6.88671875" style="11" customWidth="1"/>
    <col min="12551" max="12800" width="9" style="11"/>
    <col min="12801" max="12801" width="19.6640625" style="11" customWidth="1"/>
    <col min="12802" max="12802" width="22.109375" style="11" customWidth="1"/>
    <col min="12803" max="12803" width="21.6640625" style="11" customWidth="1"/>
    <col min="12804" max="12804" width="9" style="11"/>
    <col min="12805" max="12805" width="11.21875" style="11" customWidth="1"/>
    <col min="12806" max="12806" width="6.88671875" style="11" customWidth="1"/>
    <col min="12807" max="13056" width="9" style="11"/>
    <col min="13057" max="13057" width="19.6640625" style="11" customWidth="1"/>
    <col min="13058" max="13058" width="22.109375" style="11" customWidth="1"/>
    <col min="13059" max="13059" width="21.6640625" style="11" customWidth="1"/>
    <col min="13060" max="13060" width="9" style="11"/>
    <col min="13061" max="13061" width="11.21875" style="11" customWidth="1"/>
    <col min="13062" max="13062" width="6.88671875" style="11" customWidth="1"/>
    <col min="13063" max="13312" width="9" style="11"/>
    <col min="13313" max="13313" width="19.6640625" style="11" customWidth="1"/>
    <col min="13314" max="13314" width="22.109375" style="11" customWidth="1"/>
    <col min="13315" max="13315" width="21.6640625" style="11" customWidth="1"/>
    <col min="13316" max="13316" width="9" style="11"/>
    <col min="13317" max="13317" width="11.21875" style="11" customWidth="1"/>
    <col min="13318" max="13318" width="6.88671875" style="11" customWidth="1"/>
    <col min="13319" max="13568" width="9" style="11"/>
    <col min="13569" max="13569" width="19.6640625" style="11" customWidth="1"/>
    <col min="13570" max="13570" width="22.109375" style="11" customWidth="1"/>
    <col min="13571" max="13571" width="21.6640625" style="11" customWidth="1"/>
    <col min="13572" max="13572" width="9" style="11"/>
    <col min="13573" max="13573" width="11.21875" style="11" customWidth="1"/>
    <col min="13574" max="13574" width="6.88671875" style="11" customWidth="1"/>
    <col min="13575" max="13824" width="9" style="11"/>
    <col min="13825" max="13825" width="19.6640625" style="11" customWidth="1"/>
    <col min="13826" max="13826" width="22.109375" style="11" customWidth="1"/>
    <col min="13827" max="13827" width="21.6640625" style="11" customWidth="1"/>
    <col min="13828" max="13828" width="9" style="11"/>
    <col min="13829" max="13829" width="11.21875" style="11" customWidth="1"/>
    <col min="13830" max="13830" width="6.88671875" style="11" customWidth="1"/>
    <col min="13831" max="14080" width="9" style="11"/>
    <col min="14081" max="14081" width="19.6640625" style="11" customWidth="1"/>
    <col min="14082" max="14082" width="22.109375" style="11" customWidth="1"/>
    <col min="14083" max="14083" width="21.6640625" style="11" customWidth="1"/>
    <col min="14084" max="14084" width="9" style="11"/>
    <col min="14085" max="14085" width="11.21875" style="11" customWidth="1"/>
    <col min="14086" max="14086" width="6.88671875" style="11" customWidth="1"/>
    <col min="14087" max="14336" width="9" style="11"/>
    <col min="14337" max="14337" width="19.6640625" style="11" customWidth="1"/>
    <col min="14338" max="14338" width="22.109375" style="11" customWidth="1"/>
    <col min="14339" max="14339" width="21.6640625" style="11" customWidth="1"/>
    <col min="14340" max="14340" width="9" style="11"/>
    <col min="14341" max="14341" width="11.21875" style="11" customWidth="1"/>
    <col min="14342" max="14342" width="6.88671875" style="11" customWidth="1"/>
    <col min="14343" max="14592" width="9" style="11"/>
    <col min="14593" max="14593" width="19.6640625" style="11" customWidth="1"/>
    <col min="14594" max="14594" width="22.109375" style="11" customWidth="1"/>
    <col min="14595" max="14595" width="21.6640625" style="11" customWidth="1"/>
    <col min="14596" max="14596" width="9" style="11"/>
    <col min="14597" max="14597" width="11.21875" style="11" customWidth="1"/>
    <col min="14598" max="14598" width="6.88671875" style="11" customWidth="1"/>
    <col min="14599" max="14848" width="9" style="11"/>
    <col min="14849" max="14849" width="19.6640625" style="11" customWidth="1"/>
    <col min="14850" max="14850" width="22.109375" style="11" customWidth="1"/>
    <col min="14851" max="14851" width="21.6640625" style="11" customWidth="1"/>
    <col min="14852" max="14852" width="9" style="11"/>
    <col min="14853" max="14853" width="11.21875" style="11" customWidth="1"/>
    <col min="14854" max="14854" width="6.88671875" style="11" customWidth="1"/>
    <col min="14855" max="15104" width="9" style="11"/>
    <col min="15105" max="15105" width="19.6640625" style="11" customWidth="1"/>
    <col min="15106" max="15106" width="22.109375" style="11" customWidth="1"/>
    <col min="15107" max="15107" width="21.6640625" style="11" customWidth="1"/>
    <col min="15108" max="15108" width="9" style="11"/>
    <col min="15109" max="15109" width="11.21875" style="11" customWidth="1"/>
    <col min="15110" max="15110" width="6.88671875" style="11" customWidth="1"/>
    <col min="15111" max="15360" width="9" style="11"/>
    <col min="15361" max="15361" width="19.6640625" style="11" customWidth="1"/>
    <col min="15362" max="15362" width="22.109375" style="11" customWidth="1"/>
    <col min="15363" max="15363" width="21.6640625" style="11" customWidth="1"/>
    <col min="15364" max="15364" width="9" style="11"/>
    <col min="15365" max="15365" width="11.21875" style="11" customWidth="1"/>
    <col min="15366" max="15366" width="6.88671875" style="11" customWidth="1"/>
    <col min="15367" max="15616" width="9" style="11"/>
    <col min="15617" max="15617" width="19.6640625" style="11" customWidth="1"/>
    <col min="15618" max="15618" width="22.109375" style="11" customWidth="1"/>
    <col min="15619" max="15619" width="21.6640625" style="11" customWidth="1"/>
    <col min="15620" max="15620" width="9" style="11"/>
    <col min="15621" max="15621" width="11.21875" style="11" customWidth="1"/>
    <col min="15622" max="15622" width="6.88671875" style="11" customWidth="1"/>
    <col min="15623" max="15872" width="9" style="11"/>
    <col min="15873" max="15873" width="19.6640625" style="11" customWidth="1"/>
    <col min="15874" max="15874" width="22.109375" style="11" customWidth="1"/>
    <col min="15875" max="15875" width="21.6640625" style="11" customWidth="1"/>
    <col min="15876" max="15876" width="9" style="11"/>
    <col min="15877" max="15877" width="11.21875" style="11" customWidth="1"/>
    <col min="15878" max="15878" width="6.88671875" style="11" customWidth="1"/>
    <col min="15879" max="16128" width="9" style="11"/>
    <col min="16129" max="16129" width="19.6640625" style="11" customWidth="1"/>
    <col min="16130" max="16130" width="22.109375" style="11" customWidth="1"/>
    <col min="16131" max="16131" width="21.6640625" style="11" customWidth="1"/>
    <col min="16132" max="16132" width="9" style="11"/>
    <col min="16133" max="16133" width="11.21875" style="11" customWidth="1"/>
    <col min="16134" max="16134" width="6.88671875" style="11" customWidth="1"/>
    <col min="16135" max="16384" width="9" style="11"/>
  </cols>
  <sheetData>
    <row r="1" spans="1:8" s="12" customFormat="1" ht="18.75" customHeight="1">
      <c r="A1" s="62" t="s">
        <v>117</v>
      </c>
      <c r="B1" s="25" t="s">
        <v>37</v>
      </c>
      <c r="C1" s="25" t="s">
        <v>36</v>
      </c>
      <c r="D1" s="25" t="s">
        <v>45</v>
      </c>
      <c r="E1" s="25" t="s">
        <v>46</v>
      </c>
      <c r="F1" s="27"/>
      <c r="G1" s="25" t="s">
        <v>47</v>
      </c>
      <c r="H1" s="27"/>
    </row>
    <row r="2" spans="1:8">
      <c r="A2" s="26" t="s">
        <v>76</v>
      </c>
      <c r="B2" s="59" t="s">
        <v>545</v>
      </c>
      <c r="C2" s="58" t="s">
        <v>543</v>
      </c>
      <c r="D2" s="27">
        <v>1</v>
      </c>
      <c r="E2" s="27"/>
      <c r="F2" s="27"/>
      <c r="G2" s="27"/>
      <c r="H2" s="27"/>
    </row>
    <row r="3" spans="1:8">
      <c r="A3" s="120"/>
      <c r="B3" s="121" t="s">
        <v>547</v>
      </c>
      <c r="C3" s="122" t="s">
        <v>548</v>
      </c>
      <c r="D3" s="123">
        <v>1</v>
      </c>
      <c r="E3" s="123"/>
      <c r="F3" s="123"/>
      <c r="G3" s="123"/>
      <c r="H3" s="123"/>
    </row>
    <row r="4" spans="1:8">
      <c r="A4" s="27"/>
      <c r="B4" s="34" t="s">
        <v>544</v>
      </c>
      <c r="C4" s="30" t="s">
        <v>546</v>
      </c>
      <c r="D4" s="27">
        <v>1</v>
      </c>
      <c r="E4" s="83"/>
      <c r="F4" s="83"/>
      <c r="G4" s="83"/>
      <c r="H4" s="83"/>
    </row>
    <row r="5" spans="1:8">
      <c r="A5" s="86"/>
      <c r="B5" s="168"/>
      <c r="C5" s="169"/>
      <c r="D5" s="86"/>
      <c r="E5" s="27" t="s">
        <v>38</v>
      </c>
      <c r="F5" s="27">
        <f>SUM(D2:D4)</f>
        <v>3</v>
      </c>
      <c r="G5" s="27" t="s">
        <v>44</v>
      </c>
      <c r="H5" s="27">
        <v>3</v>
      </c>
    </row>
    <row r="6" spans="1:8">
      <c r="A6" s="28"/>
      <c r="B6" s="35"/>
      <c r="C6" s="35"/>
      <c r="D6" s="28"/>
      <c r="E6" s="28"/>
      <c r="F6" s="28"/>
      <c r="G6" s="28"/>
      <c r="H6" s="28"/>
    </row>
    <row r="7" spans="1:8">
      <c r="A7" s="26" t="s">
        <v>11</v>
      </c>
      <c r="B7" s="34" t="s">
        <v>549</v>
      </c>
      <c r="C7" s="34" t="s">
        <v>1262</v>
      </c>
      <c r="D7" s="27">
        <f>509-504+1</f>
        <v>6</v>
      </c>
      <c r="E7" s="27" t="s">
        <v>38</v>
      </c>
      <c r="F7" s="27">
        <f>SUM(D7:D7)</f>
        <v>6</v>
      </c>
      <c r="G7" s="27" t="s">
        <v>44</v>
      </c>
      <c r="H7" s="27">
        <v>1</v>
      </c>
    </row>
    <row r="8" spans="1:8">
      <c r="A8" s="28"/>
      <c r="B8" s="35"/>
      <c r="C8" s="35"/>
      <c r="D8" s="28"/>
      <c r="E8" s="28"/>
      <c r="F8" s="28"/>
      <c r="G8" s="28"/>
      <c r="H8" s="28"/>
    </row>
    <row r="9" spans="1:8">
      <c r="A9" s="26" t="s">
        <v>701</v>
      </c>
      <c r="B9" s="34" t="s">
        <v>702</v>
      </c>
      <c r="C9" s="34" t="s">
        <v>703</v>
      </c>
      <c r="D9" s="27">
        <v>2</v>
      </c>
      <c r="E9" s="27" t="s">
        <v>38</v>
      </c>
      <c r="F9" s="27">
        <f>SUM(D9:D9)</f>
        <v>2</v>
      </c>
      <c r="G9" s="27" t="s">
        <v>44</v>
      </c>
      <c r="H9" s="27">
        <v>1</v>
      </c>
    </row>
    <row r="10" spans="1:8">
      <c r="A10" s="28"/>
      <c r="B10" s="35"/>
      <c r="C10" s="35"/>
      <c r="D10" s="28"/>
      <c r="E10" s="28"/>
      <c r="F10" s="28"/>
      <c r="G10" s="28"/>
      <c r="H10" s="28"/>
    </row>
    <row r="11" spans="1:8" ht="48.6">
      <c r="A11" s="26" t="s">
        <v>111</v>
      </c>
      <c r="B11" s="34" t="s">
        <v>550</v>
      </c>
      <c r="C11" s="34" t="s">
        <v>551</v>
      </c>
      <c r="D11" s="27">
        <v>11</v>
      </c>
      <c r="E11" s="27"/>
      <c r="F11" s="27"/>
      <c r="G11" s="27"/>
      <c r="H11" s="27"/>
    </row>
    <row r="12" spans="1:8">
      <c r="A12" s="27"/>
      <c r="B12" s="34" t="s">
        <v>552</v>
      </c>
      <c r="C12" s="30" t="s">
        <v>553</v>
      </c>
      <c r="D12" s="27">
        <v>6</v>
      </c>
      <c r="E12" s="27"/>
      <c r="F12" s="27"/>
      <c r="G12" s="27"/>
      <c r="H12" s="27"/>
    </row>
    <row r="13" spans="1:8">
      <c r="A13" s="27"/>
      <c r="B13" s="34" t="s">
        <v>554</v>
      </c>
      <c r="C13" s="34" t="s">
        <v>555</v>
      </c>
      <c r="D13" s="27">
        <v>3</v>
      </c>
      <c r="E13" s="27"/>
      <c r="F13" s="27"/>
      <c r="G13" s="27"/>
      <c r="H13" s="27"/>
    </row>
    <row r="14" spans="1:8">
      <c r="A14" s="27"/>
      <c r="B14" s="34" t="s">
        <v>556</v>
      </c>
      <c r="C14" s="34" t="s">
        <v>557</v>
      </c>
      <c r="D14" s="27">
        <v>1</v>
      </c>
      <c r="E14" s="27"/>
      <c r="F14" s="27"/>
      <c r="G14" s="27"/>
      <c r="H14" s="27"/>
    </row>
    <row r="15" spans="1:8" ht="48.6">
      <c r="A15" s="27"/>
      <c r="B15" s="34" t="s">
        <v>558</v>
      </c>
      <c r="C15" s="30" t="s">
        <v>559</v>
      </c>
      <c r="D15" s="27">
        <v>6</v>
      </c>
      <c r="E15" s="27"/>
      <c r="F15" s="27"/>
      <c r="G15" s="27"/>
      <c r="H15" s="27"/>
    </row>
    <row r="16" spans="1:8">
      <c r="A16" s="27"/>
      <c r="B16" s="34" t="s">
        <v>560</v>
      </c>
      <c r="C16" s="30" t="s">
        <v>561</v>
      </c>
      <c r="D16" s="27">
        <v>1</v>
      </c>
      <c r="E16" s="27"/>
      <c r="F16" s="27"/>
      <c r="G16" s="27"/>
      <c r="H16" s="27"/>
    </row>
    <row r="17" spans="1:8">
      <c r="A17" s="27"/>
      <c r="B17" s="34" t="s">
        <v>562</v>
      </c>
      <c r="C17" s="34" t="s">
        <v>563</v>
      </c>
      <c r="D17" s="27">
        <v>1</v>
      </c>
      <c r="E17" s="27"/>
      <c r="F17" s="27"/>
      <c r="G17" s="27"/>
      <c r="H17" s="27"/>
    </row>
    <row r="18" spans="1:8">
      <c r="A18" s="27"/>
      <c r="B18" s="38" t="s">
        <v>564</v>
      </c>
      <c r="C18" s="41" t="s">
        <v>565</v>
      </c>
      <c r="D18" s="27">
        <v>1</v>
      </c>
      <c r="E18" s="27"/>
      <c r="F18" s="27"/>
      <c r="G18" s="27"/>
      <c r="H18" s="27"/>
    </row>
    <row r="19" spans="1:8" ht="32.4">
      <c r="A19" s="27"/>
      <c r="B19" s="34" t="s">
        <v>777</v>
      </c>
      <c r="C19" s="30" t="s">
        <v>566</v>
      </c>
      <c r="D19" s="27">
        <v>14</v>
      </c>
      <c r="E19" s="27"/>
      <c r="F19" s="27"/>
      <c r="G19" s="27"/>
      <c r="H19" s="27"/>
    </row>
    <row r="20" spans="1:8">
      <c r="A20" s="27"/>
      <c r="B20" s="34" t="s">
        <v>567</v>
      </c>
      <c r="C20" s="34" t="s">
        <v>568</v>
      </c>
      <c r="D20" s="27">
        <v>3</v>
      </c>
      <c r="E20" s="27"/>
      <c r="F20" s="27"/>
      <c r="G20" s="27"/>
      <c r="H20" s="27"/>
    </row>
    <row r="21" spans="1:8" ht="32.4">
      <c r="A21" s="27"/>
      <c r="B21" s="34" t="s">
        <v>569</v>
      </c>
      <c r="C21" s="34" t="s">
        <v>570</v>
      </c>
      <c r="D21" s="27">
        <v>5</v>
      </c>
      <c r="E21" s="27"/>
      <c r="F21" s="27"/>
      <c r="G21" s="27"/>
      <c r="H21" s="27"/>
    </row>
    <row r="22" spans="1:8">
      <c r="A22" s="27"/>
      <c r="B22" s="34" t="s">
        <v>571</v>
      </c>
      <c r="C22" s="30" t="s">
        <v>1260</v>
      </c>
      <c r="D22" s="27">
        <v>2</v>
      </c>
      <c r="E22" s="27"/>
      <c r="F22" s="27"/>
      <c r="G22" s="27"/>
      <c r="H22" s="27"/>
    </row>
    <row r="23" spans="1:8">
      <c r="A23" s="27"/>
      <c r="B23" s="34" t="s">
        <v>572</v>
      </c>
      <c r="C23" s="34" t="s">
        <v>573</v>
      </c>
      <c r="D23" s="27">
        <v>1</v>
      </c>
      <c r="E23" s="27"/>
      <c r="F23" s="27"/>
      <c r="G23" s="27"/>
      <c r="H23" s="27"/>
    </row>
    <row r="24" spans="1:8">
      <c r="A24" s="27"/>
      <c r="B24" s="34" t="s">
        <v>574</v>
      </c>
      <c r="C24" s="34" t="s">
        <v>575</v>
      </c>
      <c r="D24" s="27">
        <v>1</v>
      </c>
      <c r="E24" s="27" t="s">
        <v>38</v>
      </c>
      <c r="F24" s="27">
        <f>SUM(D11:D24)</f>
        <v>56</v>
      </c>
      <c r="G24" s="27" t="s">
        <v>44</v>
      </c>
      <c r="H24" s="27">
        <f>23-10+1</f>
        <v>14</v>
      </c>
    </row>
    <row r="25" spans="1:8">
      <c r="A25" s="27"/>
      <c r="B25" s="37"/>
      <c r="C25" s="37"/>
      <c r="D25" s="27"/>
      <c r="E25" s="60" t="s">
        <v>43</v>
      </c>
      <c r="F25" s="60">
        <f>SUM(F2:F24)</f>
        <v>67</v>
      </c>
      <c r="G25" s="60" t="s">
        <v>79</v>
      </c>
      <c r="H25" s="61">
        <f>SUM(H2:H24)</f>
        <v>19</v>
      </c>
    </row>
  </sheetData>
  <phoneticPr fontId="1" type="noConversion"/>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6"/>
  <sheetViews>
    <sheetView zoomScale="63" zoomScaleNormal="63" workbookViewId="0">
      <pane ySplit="1" topLeftCell="A17" activePane="bottomLeft" state="frozen"/>
      <selection activeCell="A85" sqref="A85"/>
      <selection pane="bottomLeft" activeCell="B32" sqref="B32"/>
    </sheetView>
  </sheetViews>
  <sheetFormatPr defaultRowHeight="16.2"/>
  <cols>
    <col min="1" max="1" width="12.77734375" style="16" customWidth="1"/>
    <col min="2" max="2" width="50.6640625" style="13" customWidth="1"/>
    <col min="3" max="3" width="46.88671875" style="13" customWidth="1"/>
    <col min="4" max="4" width="8.109375" style="1" customWidth="1"/>
    <col min="5" max="5" width="14.44140625" style="4" customWidth="1"/>
    <col min="6" max="6" width="5.44140625" style="4" customWidth="1"/>
    <col min="7" max="7" width="25" style="4" customWidth="1"/>
    <col min="8" max="8" width="4.88671875" style="4" customWidth="1"/>
    <col min="9" max="9" width="9" style="1"/>
    <col min="257" max="257" width="16" customWidth="1"/>
    <col min="258" max="258" width="21.21875" customWidth="1"/>
    <col min="259" max="259" width="25.33203125" customWidth="1"/>
    <col min="261" max="261" width="11.21875" customWidth="1"/>
    <col min="262" max="262" width="5.44140625" customWidth="1"/>
    <col min="264" max="264" width="4.88671875" customWidth="1"/>
    <col min="513" max="513" width="16" customWidth="1"/>
    <col min="514" max="514" width="21.21875" customWidth="1"/>
    <col min="515" max="515" width="25.33203125" customWidth="1"/>
    <col min="517" max="517" width="11.21875" customWidth="1"/>
    <col min="518" max="518" width="5.44140625" customWidth="1"/>
    <col min="520" max="520" width="4.88671875" customWidth="1"/>
    <col min="769" max="769" width="16" customWidth="1"/>
    <col min="770" max="770" width="21.21875" customWidth="1"/>
    <col min="771" max="771" width="25.33203125" customWidth="1"/>
    <col min="773" max="773" width="11.21875" customWidth="1"/>
    <col min="774" max="774" width="5.44140625" customWidth="1"/>
    <col min="776" max="776" width="4.88671875" customWidth="1"/>
    <col min="1025" max="1025" width="16" customWidth="1"/>
    <col min="1026" max="1026" width="21.21875" customWidth="1"/>
    <col min="1027" max="1027" width="25.33203125" customWidth="1"/>
    <col min="1029" max="1029" width="11.21875" customWidth="1"/>
    <col min="1030" max="1030" width="5.44140625" customWidth="1"/>
    <col min="1032" max="1032" width="4.88671875" customWidth="1"/>
    <col min="1281" max="1281" width="16" customWidth="1"/>
    <col min="1282" max="1282" width="21.21875" customWidth="1"/>
    <col min="1283" max="1283" width="25.33203125" customWidth="1"/>
    <col min="1285" max="1285" width="11.21875" customWidth="1"/>
    <col min="1286" max="1286" width="5.44140625" customWidth="1"/>
    <col min="1288" max="1288" width="4.88671875" customWidth="1"/>
    <col min="1537" max="1537" width="16" customWidth="1"/>
    <col min="1538" max="1538" width="21.21875" customWidth="1"/>
    <col min="1539" max="1539" width="25.33203125" customWidth="1"/>
    <col min="1541" max="1541" width="11.21875" customWidth="1"/>
    <col min="1542" max="1542" width="5.44140625" customWidth="1"/>
    <col min="1544" max="1544" width="4.88671875" customWidth="1"/>
    <col min="1793" max="1793" width="16" customWidth="1"/>
    <col min="1794" max="1794" width="21.21875" customWidth="1"/>
    <col min="1795" max="1795" width="25.33203125" customWidth="1"/>
    <col min="1797" max="1797" width="11.21875" customWidth="1"/>
    <col min="1798" max="1798" width="5.44140625" customWidth="1"/>
    <col min="1800" max="1800" width="4.88671875" customWidth="1"/>
    <col min="2049" max="2049" width="16" customWidth="1"/>
    <col min="2050" max="2050" width="21.21875" customWidth="1"/>
    <col min="2051" max="2051" width="25.33203125" customWidth="1"/>
    <col min="2053" max="2053" width="11.21875" customWidth="1"/>
    <col min="2054" max="2054" width="5.44140625" customWidth="1"/>
    <col min="2056" max="2056" width="4.88671875" customWidth="1"/>
    <col min="2305" max="2305" width="16" customWidth="1"/>
    <col min="2306" max="2306" width="21.21875" customWidth="1"/>
    <col min="2307" max="2307" width="25.33203125" customWidth="1"/>
    <col min="2309" max="2309" width="11.21875" customWidth="1"/>
    <col min="2310" max="2310" width="5.44140625" customWidth="1"/>
    <col min="2312" max="2312" width="4.88671875" customWidth="1"/>
    <col min="2561" max="2561" width="16" customWidth="1"/>
    <col min="2562" max="2562" width="21.21875" customWidth="1"/>
    <col min="2563" max="2563" width="25.33203125" customWidth="1"/>
    <col min="2565" max="2565" width="11.21875" customWidth="1"/>
    <col min="2566" max="2566" width="5.44140625" customWidth="1"/>
    <col min="2568" max="2568" width="4.88671875" customWidth="1"/>
    <col min="2817" max="2817" width="16" customWidth="1"/>
    <col min="2818" max="2818" width="21.21875" customWidth="1"/>
    <col min="2819" max="2819" width="25.33203125" customWidth="1"/>
    <col min="2821" max="2821" width="11.21875" customWidth="1"/>
    <col min="2822" max="2822" width="5.44140625" customWidth="1"/>
    <col min="2824" max="2824" width="4.88671875" customWidth="1"/>
    <col min="3073" max="3073" width="16" customWidth="1"/>
    <col min="3074" max="3074" width="21.21875" customWidth="1"/>
    <col min="3075" max="3075" width="25.33203125" customWidth="1"/>
    <col min="3077" max="3077" width="11.21875" customWidth="1"/>
    <col min="3078" max="3078" width="5.44140625" customWidth="1"/>
    <col min="3080" max="3080" width="4.88671875" customWidth="1"/>
    <col min="3329" max="3329" width="16" customWidth="1"/>
    <col min="3330" max="3330" width="21.21875" customWidth="1"/>
    <col min="3331" max="3331" width="25.33203125" customWidth="1"/>
    <col min="3333" max="3333" width="11.21875" customWidth="1"/>
    <col min="3334" max="3334" width="5.44140625" customWidth="1"/>
    <col min="3336" max="3336" width="4.88671875" customWidth="1"/>
    <col min="3585" max="3585" width="16" customWidth="1"/>
    <col min="3586" max="3586" width="21.21875" customWidth="1"/>
    <col min="3587" max="3587" width="25.33203125" customWidth="1"/>
    <col min="3589" max="3589" width="11.21875" customWidth="1"/>
    <col min="3590" max="3590" width="5.44140625" customWidth="1"/>
    <col min="3592" max="3592" width="4.88671875" customWidth="1"/>
    <col min="3841" max="3841" width="16" customWidth="1"/>
    <col min="3842" max="3842" width="21.21875" customWidth="1"/>
    <col min="3843" max="3843" width="25.33203125" customWidth="1"/>
    <col min="3845" max="3845" width="11.21875" customWidth="1"/>
    <col min="3846" max="3846" width="5.44140625" customWidth="1"/>
    <col min="3848" max="3848" width="4.88671875" customWidth="1"/>
    <col min="4097" max="4097" width="16" customWidth="1"/>
    <col min="4098" max="4098" width="21.21875" customWidth="1"/>
    <col min="4099" max="4099" width="25.33203125" customWidth="1"/>
    <col min="4101" max="4101" width="11.21875" customWidth="1"/>
    <col min="4102" max="4102" width="5.44140625" customWidth="1"/>
    <col min="4104" max="4104" width="4.88671875" customWidth="1"/>
    <col min="4353" max="4353" width="16" customWidth="1"/>
    <col min="4354" max="4354" width="21.21875" customWidth="1"/>
    <col min="4355" max="4355" width="25.33203125" customWidth="1"/>
    <col min="4357" max="4357" width="11.21875" customWidth="1"/>
    <col min="4358" max="4358" width="5.44140625" customWidth="1"/>
    <col min="4360" max="4360" width="4.88671875" customWidth="1"/>
    <col min="4609" max="4609" width="16" customWidth="1"/>
    <col min="4610" max="4610" width="21.21875" customWidth="1"/>
    <col min="4611" max="4611" width="25.33203125" customWidth="1"/>
    <col min="4613" max="4613" width="11.21875" customWidth="1"/>
    <col min="4614" max="4614" width="5.44140625" customWidth="1"/>
    <col min="4616" max="4616" width="4.88671875" customWidth="1"/>
    <col min="4865" max="4865" width="16" customWidth="1"/>
    <col min="4866" max="4866" width="21.21875" customWidth="1"/>
    <col min="4867" max="4867" width="25.33203125" customWidth="1"/>
    <col min="4869" max="4869" width="11.21875" customWidth="1"/>
    <col min="4870" max="4870" width="5.44140625" customWidth="1"/>
    <col min="4872" max="4872" width="4.88671875" customWidth="1"/>
    <col min="5121" max="5121" width="16" customWidth="1"/>
    <col min="5122" max="5122" width="21.21875" customWidth="1"/>
    <col min="5123" max="5123" width="25.33203125" customWidth="1"/>
    <col min="5125" max="5125" width="11.21875" customWidth="1"/>
    <col min="5126" max="5126" width="5.44140625" customWidth="1"/>
    <col min="5128" max="5128" width="4.88671875" customWidth="1"/>
    <col min="5377" max="5377" width="16" customWidth="1"/>
    <col min="5378" max="5378" width="21.21875" customWidth="1"/>
    <col min="5379" max="5379" width="25.33203125" customWidth="1"/>
    <col min="5381" max="5381" width="11.21875" customWidth="1"/>
    <col min="5382" max="5382" width="5.44140625" customWidth="1"/>
    <col min="5384" max="5384" width="4.88671875" customWidth="1"/>
    <col min="5633" max="5633" width="16" customWidth="1"/>
    <col min="5634" max="5634" width="21.21875" customWidth="1"/>
    <col min="5635" max="5635" width="25.33203125" customWidth="1"/>
    <col min="5637" max="5637" width="11.21875" customWidth="1"/>
    <col min="5638" max="5638" width="5.44140625" customWidth="1"/>
    <col min="5640" max="5640" width="4.88671875" customWidth="1"/>
    <col min="5889" max="5889" width="16" customWidth="1"/>
    <col min="5890" max="5890" width="21.21875" customWidth="1"/>
    <col min="5891" max="5891" width="25.33203125" customWidth="1"/>
    <col min="5893" max="5893" width="11.21875" customWidth="1"/>
    <col min="5894" max="5894" width="5.44140625" customWidth="1"/>
    <col min="5896" max="5896" width="4.88671875" customWidth="1"/>
    <col min="6145" max="6145" width="16" customWidth="1"/>
    <col min="6146" max="6146" width="21.21875" customWidth="1"/>
    <col min="6147" max="6147" width="25.33203125" customWidth="1"/>
    <col min="6149" max="6149" width="11.21875" customWidth="1"/>
    <col min="6150" max="6150" width="5.44140625" customWidth="1"/>
    <col min="6152" max="6152" width="4.88671875" customWidth="1"/>
    <col min="6401" max="6401" width="16" customWidth="1"/>
    <col min="6402" max="6402" width="21.21875" customWidth="1"/>
    <col min="6403" max="6403" width="25.33203125" customWidth="1"/>
    <col min="6405" max="6405" width="11.21875" customWidth="1"/>
    <col min="6406" max="6406" width="5.44140625" customWidth="1"/>
    <col min="6408" max="6408" width="4.88671875" customWidth="1"/>
    <col min="6657" max="6657" width="16" customWidth="1"/>
    <col min="6658" max="6658" width="21.21875" customWidth="1"/>
    <col min="6659" max="6659" width="25.33203125" customWidth="1"/>
    <col min="6661" max="6661" width="11.21875" customWidth="1"/>
    <col min="6662" max="6662" width="5.44140625" customWidth="1"/>
    <col min="6664" max="6664" width="4.88671875" customWidth="1"/>
    <col min="6913" max="6913" width="16" customWidth="1"/>
    <col min="6914" max="6914" width="21.21875" customWidth="1"/>
    <col min="6915" max="6915" width="25.33203125" customWidth="1"/>
    <col min="6917" max="6917" width="11.21875" customWidth="1"/>
    <col min="6918" max="6918" width="5.44140625" customWidth="1"/>
    <col min="6920" max="6920" width="4.88671875" customWidth="1"/>
    <col min="7169" max="7169" width="16" customWidth="1"/>
    <col min="7170" max="7170" width="21.21875" customWidth="1"/>
    <col min="7171" max="7171" width="25.33203125" customWidth="1"/>
    <col min="7173" max="7173" width="11.21875" customWidth="1"/>
    <col min="7174" max="7174" width="5.44140625" customWidth="1"/>
    <col min="7176" max="7176" width="4.88671875" customWidth="1"/>
    <col min="7425" max="7425" width="16" customWidth="1"/>
    <col min="7426" max="7426" width="21.21875" customWidth="1"/>
    <col min="7427" max="7427" width="25.33203125" customWidth="1"/>
    <col min="7429" max="7429" width="11.21875" customWidth="1"/>
    <col min="7430" max="7430" width="5.44140625" customWidth="1"/>
    <col min="7432" max="7432" width="4.88671875" customWidth="1"/>
    <col min="7681" max="7681" width="16" customWidth="1"/>
    <col min="7682" max="7682" width="21.21875" customWidth="1"/>
    <col min="7683" max="7683" width="25.33203125" customWidth="1"/>
    <col min="7685" max="7685" width="11.21875" customWidth="1"/>
    <col min="7686" max="7686" width="5.44140625" customWidth="1"/>
    <col min="7688" max="7688" width="4.88671875" customWidth="1"/>
    <col min="7937" max="7937" width="16" customWidth="1"/>
    <col min="7938" max="7938" width="21.21875" customWidth="1"/>
    <col min="7939" max="7939" width="25.33203125" customWidth="1"/>
    <col min="7941" max="7941" width="11.21875" customWidth="1"/>
    <col min="7942" max="7942" width="5.44140625" customWidth="1"/>
    <col min="7944" max="7944" width="4.88671875" customWidth="1"/>
    <col min="8193" max="8193" width="16" customWidth="1"/>
    <col min="8194" max="8194" width="21.21875" customWidth="1"/>
    <col min="8195" max="8195" width="25.33203125" customWidth="1"/>
    <col min="8197" max="8197" width="11.21875" customWidth="1"/>
    <col min="8198" max="8198" width="5.44140625" customWidth="1"/>
    <col min="8200" max="8200" width="4.88671875" customWidth="1"/>
    <col min="8449" max="8449" width="16" customWidth="1"/>
    <col min="8450" max="8450" width="21.21875" customWidth="1"/>
    <col min="8451" max="8451" width="25.33203125" customWidth="1"/>
    <col min="8453" max="8453" width="11.21875" customWidth="1"/>
    <col min="8454" max="8454" width="5.44140625" customWidth="1"/>
    <col min="8456" max="8456" width="4.88671875" customWidth="1"/>
    <col min="8705" max="8705" width="16" customWidth="1"/>
    <col min="8706" max="8706" width="21.21875" customWidth="1"/>
    <col min="8707" max="8707" width="25.33203125" customWidth="1"/>
    <col min="8709" max="8709" width="11.21875" customWidth="1"/>
    <col min="8710" max="8710" width="5.44140625" customWidth="1"/>
    <col min="8712" max="8712" width="4.88671875" customWidth="1"/>
    <col min="8961" max="8961" width="16" customWidth="1"/>
    <col min="8962" max="8962" width="21.21875" customWidth="1"/>
    <col min="8963" max="8963" width="25.33203125" customWidth="1"/>
    <col min="8965" max="8965" width="11.21875" customWidth="1"/>
    <col min="8966" max="8966" width="5.44140625" customWidth="1"/>
    <col min="8968" max="8968" width="4.88671875" customWidth="1"/>
    <col min="9217" max="9217" width="16" customWidth="1"/>
    <col min="9218" max="9218" width="21.21875" customWidth="1"/>
    <col min="9219" max="9219" width="25.33203125" customWidth="1"/>
    <col min="9221" max="9221" width="11.21875" customWidth="1"/>
    <col min="9222" max="9222" width="5.44140625" customWidth="1"/>
    <col min="9224" max="9224" width="4.88671875" customWidth="1"/>
    <col min="9473" max="9473" width="16" customWidth="1"/>
    <col min="9474" max="9474" width="21.21875" customWidth="1"/>
    <col min="9475" max="9475" width="25.33203125" customWidth="1"/>
    <col min="9477" max="9477" width="11.21875" customWidth="1"/>
    <col min="9478" max="9478" width="5.44140625" customWidth="1"/>
    <col min="9480" max="9480" width="4.88671875" customWidth="1"/>
    <col min="9729" max="9729" width="16" customWidth="1"/>
    <col min="9730" max="9730" width="21.21875" customWidth="1"/>
    <col min="9731" max="9731" width="25.33203125" customWidth="1"/>
    <col min="9733" max="9733" width="11.21875" customWidth="1"/>
    <col min="9734" max="9734" width="5.44140625" customWidth="1"/>
    <col min="9736" max="9736" width="4.88671875" customWidth="1"/>
    <col min="9985" max="9985" width="16" customWidth="1"/>
    <col min="9986" max="9986" width="21.21875" customWidth="1"/>
    <col min="9987" max="9987" width="25.33203125" customWidth="1"/>
    <col min="9989" max="9989" width="11.21875" customWidth="1"/>
    <col min="9990" max="9990" width="5.44140625" customWidth="1"/>
    <col min="9992" max="9992" width="4.88671875" customWidth="1"/>
    <col min="10241" max="10241" width="16" customWidth="1"/>
    <col min="10242" max="10242" width="21.21875" customWidth="1"/>
    <col min="10243" max="10243" width="25.33203125" customWidth="1"/>
    <col min="10245" max="10245" width="11.21875" customWidth="1"/>
    <col min="10246" max="10246" width="5.44140625" customWidth="1"/>
    <col min="10248" max="10248" width="4.88671875" customWidth="1"/>
    <col min="10497" max="10497" width="16" customWidth="1"/>
    <col min="10498" max="10498" width="21.21875" customWidth="1"/>
    <col min="10499" max="10499" width="25.33203125" customWidth="1"/>
    <col min="10501" max="10501" width="11.21875" customWidth="1"/>
    <col min="10502" max="10502" width="5.44140625" customWidth="1"/>
    <col min="10504" max="10504" width="4.88671875" customWidth="1"/>
    <col min="10753" max="10753" width="16" customWidth="1"/>
    <col min="10754" max="10754" width="21.21875" customWidth="1"/>
    <col min="10755" max="10755" width="25.33203125" customWidth="1"/>
    <col min="10757" max="10757" width="11.21875" customWidth="1"/>
    <col min="10758" max="10758" width="5.44140625" customWidth="1"/>
    <col min="10760" max="10760" width="4.88671875" customWidth="1"/>
    <col min="11009" max="11009" width="16" customWidth="1"/>
    <col min="11010" max="11010" width="21.21875" customWidth="1"/>
    <col min="11011" max="11011" width="25.33203125" customWidth="1"/>
    <col min="11013" max="11013" width="11.21875" customWidth="1"/>
    <col min="11014" max="11014" width="5.44140625" customWidth="1"/>
    <col min="11016" max="11016" width="4.88671875" customWidth="1"/>
    <col min="11265" max="11265" width="16" customWidth="1"/>
    <col min="11266" max="11266" width="21.21875" customWidth="1"/>
    <col min="11267" max="11267" width="25.33203125" customWidth="1"/>
    <col min="11269" max="11269" width="11.21875" customWidth="1"/>
    <col min="11270" max="11270" width="5.44140625" customWidth="1"/>
    <col min="11272" max="11272" width="4.88671875" customWidth="1"/>
    <col min="11521" max="11521" width="16" customWidth="1"/>
    <col min="11522" max="11522" width="21.21875" customWidth="1"/>
    <col min="11523" max="11523" width="25.33203125" customWidth="1"/>
    <col min="11525" max="11525" width="11.21875" customWidth="1"/>
    <col min="11526" max="11526" width="5.44140625" customWidth="1"/>
    <col min="11528" max="11528" width="4.88671875" customWidth="1"/>
    <col min="11777" max="11777" width="16" customWidth="1"/>
    <col min="11778" max="11778" width="21.21875" customWidth="1"/>
    <col min="11779" max="11779" width="25.33203125" customWidth="1"/>
    <col min="11781" max="11781" width="11.21875" customWidth="1"/>
    <col min="11782" max="11782" width="5.44140625" customWidth="1"/>
    <col min="11784" max="11784" width="4.88671875" customWidth="1"/>
    <col min="12033" max="12033" width="16" customWidth="1"/>
    <col min="12034" max="12034" width="21.21875" customWidth="1"/>
    <col min="12035" max="12035" width="25.33203125" customWidth="1"/>
    <col min="12037" max="12037" width="11.21875" customWidth="1"/>
    <col min="12038" max="12038" width="5.44140625" customWidth="1"/>
    <col min="12040" max="12040" width="4.88671875" customWidth="1"/>
    <col min="12289" max="12289" width="16" customWidth="1"/>
    <col min="12290" max="12290" width="21.21875" customWidth="1"/>
    <col min="12291" max="12291" width="25.33203125" customWidth="1"/>
    <col min="12293" max="12293" width="11.21875" customWidth="1"/>
    <col min="12294" max="12294" width="5.44140625" customWidth="1"/>
    <col min="12296" max="12296" width="4.88671875" customWidth="1"/>
    <col min="12545" max="12545" width="16" customWidth="1"/>
    <col min="12546" max="12546" width="21.21875" customWidth="1"/>
    <col min="12547" max="12547" width="25.33203125" customWidth="1"/>
    <col min="12549" max="12549" width="11.21875" customWidth="1"/>
    <col min="12550" max="12550" width="5.44140625" customWidth="1"/>
    <col min="12552" max="12552" width="4.88671875" customWidth="1"/>
    <col min="12801" max="12801" width="16" customWidth="1"/>
    <col min="12802" max="12802" width="21.21875" customWidth="1"/>
    <col min="12803" max="12803" width="25.33203125" customWidth="1"/>
    <col min="12805" max="12805" width="11.21875" customWidth="1"/>
    <col min="12806" max="12806" width="5.44140625" customWidth="1"/>
    <col min="12808" max="12808" width="4.88671875" customWidth="1"/>
    <col min="13057" max="13057" width="16" customWidth="1"/>
    <col min="13058" max="13058" width="21.21875" customWidth="1"/>
    <col min="13059" max="13059" width="25.33203125" customWidth="1"/>
    <col min="13061" max="13061" width="11.21875" customWidth="1"/>
    <col min="13062" max="13062" width="5.44140625" customWidth="1"/>
    <col min="13064" max="13064" width="4.88671875" customWidth="1"/>
    <col min="13313" max="13313" width="16" customWidth="1"/>
    <col min="13314" max="13314" width="21.21875" customWidth="1"/>
    <col min="13315" max="13315" width="25.33203125" customWidth="1"/>
    <col min="13317" max="13317" width="11.21875" customWidth="1"/>
    <col min="13318" max="13318" width="5.44140625" customWidth="1"/>
    <col min="13320" max="13320" width="4.88671875" customWidth="1"/>
    <col min="13569" max="13569" width="16" customWidth="1"/>
    <col min="13570" max="13570" width="21.21875" customWidth="1"/>
    <col min="13571" max="13571" width="25.33203125" customWidth="1"/>
    <col min="13573" max="13573" width="11.21875" customWidth="1"/>
    <col min="13574" max="13574" width="5.44140625" customWidth="1"/>
    <col min="13576" max="13576" width="4.88671875" customWidth="1"/>
    <col min="13825" max="13825" width="16" customWidth="1"/>
    <col min="13826" max="13826" width="21.21875" customWidth="1"/>
    <col min="13827" max="13827" width="25.33203125" customWidth="1"/>
    <col min="13829" max="13829" width="11.21875" customWidth="1"/>
    <col min="13830" max="13830" width="5.44140625" customWidth="1"/>
    <col min="13832" max="13832" width="4.88671875" customWidth="1"/>
    <col min="14081" max="14081" width="16" customWidth="1"/>
    <col min="14082" max="14082" width="21.21875" customWidth="1"/>
    <col min="14083" max="14083" width="25.33203125" customWidth="1"/>
    <col min="14085" max="14085" width="11.21875" customWidth="1"/>
    <col min="14086" max="14086" width="5.44140625" customWidth="1"/>
    <col min="14088" max="14088" width="4.88671875" customWidth="1"/>
    <col min="14337" max="14337" width="16" customWidth="1"/>
    <col min="14338" max="14338" width="21.21875" customWidth="1"/>
    <col min="14339" max="14339" width="25.33203125" customWidth="1"/>
    <col min="14341" max="14341" width="11.21875" customWidth="1"/>
    <col min="14342" max="14342" width="5.44140625" customWidth="1"/>
    <col min="14344" max="14344" width="4.88671875" customWidth="1"/>
    <col min="14593" max="14593" width="16" customWidth="1"/>
    <col min="14594" max="14594" width="21.21875" customWidth="1"/>
    <col min="14595" max="14595" width="25.33203125" customWidth="1"/>
    <col min="14597" max="14597" width="11.21875" customWidth="1"/>
    <col min="14598" max="14598" width="5.44140625" customWidth="1"/>
    <col min="14600" max="14600" width="4.88671875" customWidth="1"/>
    <col min="14849" max="14849" width="16" customWidth="1"/>
    <col min="14850" max="14850" width="21.21875" customWidth="1"/>
    <col min="14851" max="14851" width="25.33203125" customWidth="1"/>
    <col min="14853" max="14853" width="11.21875" customWidth="1"/>
    <col min="14854" max="14854" width="5.44140625" customWidth="1"/>
    <col min="14856" max="14856" width="4.88671875" customWidth="1"/>
    <col min="15105" max="15105" width="16" customWidth="1"/>
    <col min="15106" max="15106" width="21.21875" customWidth="1"/>
    <col min="15107" max="15107" width="25.33203125" customWidth="1"/>
    <col min="15109" max="15109" width="11.21875" customWidth="1"/>
    <col min="15110" max="15110" width="5.44140625" customWidth="1"/>
    <col min="15112" max="15112" width="4.88671875" customWidth="1"/>
    <col min="15361" max="15361" width="16" customWidth="1"/>
    <col min="15362" max="15362" width="21.21875" customWidth="1"/>
    <col min="15363" max="15363" width="25.33203125" customWidth="1"/>
    <col min="15365" max="15365" width="11.21875" customWidth="1"/>
    <col min="15366" max="15366" width="5.44140625" customWidth="1"/>
    <col min="15368" max="15368" width="4.88671875" customWidth="1"/>
    <col min="15617" max="15617" width="16" customWidth="1"/>
    <col min="15618" max="15618" width="21.21875" customWidth="1"/>
    <col min="15619" max="15619" width="25.33203125" customWidth="1"/>
    <col min="15621" max="15621" width="11.21875" customWidth="1"/>
    <col min="15622" max="15622" width="5.44140625" customWidth="1"/>
    <col min="15624" max="15624" width="4.88671875" customWidth="1"/>
    <col min="15873" max="15873" width="16" customWidth="1"/>
    <col min="15874" max="15874" width="21.21875" customWidth="1"/>
    <col min="15875" max="15875" width="25.33203125" customWidth="1"/>
    <col min="15877" max="15877" width="11.21875" customWidth="1"/>
    <col min="15878" max="15878" width="5.44140625" customWidth="1"/>
    <col min="15880" max="15880" width="4.88671875" customWidth="1"/>
    <col min="16129" max="16129" width="16" customWidth="1"/>
    <col min="16130" max="16130" width="21.21875" customWidth="1"/>
    <col min="16131" max="16131" width="25.33203125" customWidth="1"/>
    <col min="16133" max="16133" width="11.21875" customWidth="1"/>
    <col min="16134" max="16134" width="5.44140625" customWidth="1"/>
    <col min="16136" max="16136" width="4.88671875" customWidth="1"/>
    <col min="16383" max="16384" width="9" customWidth="1"/>
  </cols>
  <sheetData>
    <row r="1" spans="1:8" s="12" customFormat="1">
      <c r="A1" s="62" t="s">
        <v>117</v>
      </c>
      <c r="B1" s="50" t="s">
        <v>37</v>
      </c>
      <c r="C1" s="50" t="s">
        <v>36</v>
      </c>
      <c r="D1" s="50" t="s">
        <v>38</v>
      </c>
      <c r="E1" s="50" t="s">
        <v>48</v>
      </c>
      <c r="F1" s="50"/>
      <c r="G1" s="50" t="s">
        <v>49</v>
      </c>
      <c r="H1" s="50"/>
    </row>
    <row r="2" spans="1:8" ht="32.4">
      <c r="A2" s="23" t="s">
        <v>50</v>
      </c>
      <c r="B2" s="22" t="s">
        <v>576</v>
      </c>
      <c r="C2" s="22" t="s">
        <v>577</v>
      </c>
      <c r="D2" s="24">
        <f>617-591+1</f>
        <v>27</v>
      </c>
      <c r="E2" s="24"/>
      <c r="F2" s="24"/>
      <c r="G2" s="24"/>
      <c r="H2" s="24"/>
    </row>
    <row r="3" spans="1:8">
      <c r="A3" s="23"/>
      <c r="B3" s="43" t="s">
        <v>578</v>
      </c>
      <c r="C3" s="51" t="s">
        <v>579</v>
      </c>
      <c r="D3" s="24">
        <v>2</v>
      </c>
      <c r="E3" s="24"/>
      <c r="F3" s="24"/>
      <c r="G3" s="24"/>
      <c r="H3" s="24"/>
    </row>
    <row r="4" spans="1:8" ht="32.4">
      <c r="A4" s="23"/>
      <c r="B4" s="45" t="s">
        <v>779</v>
      </c>
      <c r="C4" s="43" t="s">
        <v>110</v>
      </c>
      <c r="D4" s="24">
        <f>633-623+1</f>
        <v>11</v>
      </c>
      <c r="E4" s="24"/>
      <c r="F4" s="24"/>
      <c r="G4" s="24"/>
      <c r="H4" s="24"/>
    </row>
    <row r="5" spans="1:8">
      <c r="A5" s="23"/>
      <c r="B5" s="52" t="s">
        <v>1268</v>
      </c>
      <c r="C5" s="45" t="s">
        <v>580</v>
      </c>
      <c r="D5" s="24">
        <v>8</v>
      </c>
      <c r="E5" s="24"/>
      <c r="F5" s="24"/>
      <c r="G5" s="24"/>
      <c r="H5" s="24"/>
    </row>
    <row r="6" spans="1:8">
      <c r="A6" s="23"/>
      <c r="B6" s="43" t="s">
        <v>581</v>
      </c>
      <c r="C6" s="22" t="s">
        <v>109</v>
      </c>
      <c r="D6" s="24">
        <v>3</v>
      </c>
      <c r="E6" s="24"/>
      <c r="F6" s="24"/>
      <c r="G6" s="24"/>
      <c r="H6" s="24"/>
    </row>
    <row r="7" spans="1:8">
      <c r="A7" s="23"/>
      <c r="B7" s="43" t="s">
        <v>583</v>
      </c>
      <c r="C7" s="45" t="s">
        <v>582</v>
      </c>
      <c r="D7" s="24">
        <v>2</v>
      </c>
      <c r="E7" s="24" t="s">
        <v>38</v>
      </c>
      <c r="F7" s="24">
        <f>SUM(D2:D7)</f>
        <v>53</v>
      </c>
      <c r="G7" s="24" t="s">
        <v>44</v>
      </c>
      <c r="H7" s="24">
        <v>6</v>
      </c>
    </row>
    <row r="8" spans="1:8">
      <c r="A8" s="46"/>
      <c r="B8" s="47"/>
      <c r="C8" s="48"/>
      <c r="D8" s="49"/>
      <c r="E8" s="49"/>
      <c r="F8" s="49"/>
      <c r="G8" s="49"/>
      <c r="H8" s="49"/>
    </row>
    <row r="9" spans="1:8">
      <c r="A9" s="23" t="s">
        <v>51</v>
      </c>
      <c r="B9" s="22" t="s">
        <v>586</v>
      </c>
      <c r="C9" s="22" t="s">
        <v>587</v>
      </c>
      <c r="D9" s="24">
        <v>2</v>
      </c>
      <c r="E9" s="24"/>
      <c r="F9" s="24"/>
      <c r="G9" s="24"/>
      <c r="H9" s="24"/>
    </row>
    <row r="10" spans="1:8" ht="32.4">
      <c r="A10" s="23"/>
      <c r="B10" s="43" t="s">
        <v>594</v>
      </c>
      <c r="C10" s="43" t="s">
        <v>776</v>
      </c>
      <c r="D10" s="24">
        <v>5</v>
      </c>
      <c r="E10" s="24"/>
      <c r="F10" s="24"/>
      <c r="G10" s="24"/>
      <c r="H10" s="24"/>
    </row>
    <row r="11" spans="1:8">
      <c r="A11" s="23"/>
      <c r="B11" s="22" t="s">
        <v>593</v>
      </c>
      <c r="C11" s="22" t="s">
        <v>92</v>
      </c>
      <c r="D11" s="24">
        <f>561-552+1</f>
        <v>10</v>
      </c>
      <c r="E11" s="24"/>
      <c r="F11" s="24"/>
      <c r="G11" s="24"/>
      <c r="H11" s="24"/>
    </row>
    <row r="12" spans="1:8">
      <c r="A12" s="23"/>
      <c r="B12" s="53" t="s">
        <v>592</v>
      </c>
      <c r="C12" s="45" t="s">
        <v>588</v>
      </c>
      <c r="D12" s="24">
        <v>2</v>
      </c>
      <c r="E12" s="24"/>
      <c r="F12" s="24"/>
      <c r="G12" s="24"/>
      <c r="H12" s="24"/>
    </row>
    <row r="13" spans="1:8" ht="32.4">
      <c r="A13" s="23"/>
      <c r="B13" s="22" t="s">
        <v>589</v>
      </c>
      <c r="C13" s="22" t="s">
        <v>590</v>
      </c>
      <c r="D13" s="24">
        <v>3</v>
      </c>
      <c r="E13" s="24"/>
      <c r="F13" s="24"/>
      <c r="G13" s="24"/>
      <c r="H13" s="24"/>
    </row>
    <row r="14" spans="1:8">
      <c r="A14" s="23"/>
      <c r="B14" s="22" t="s">
        <v>591</v>
      </c>
      <c r="C14" s="22" t="s">
        <v>595</v>
      </c>
      <c r="D14" s="24">
        <v>2</v>
      </c>
      <c r="E14" s="24"/>
      <c r="F14" s="24"/>
      <c r="G14" s="24"/>
      <c r="H14" s="24"/>
    </row>
    <row r="15" spans="1:8">
      <c r="A15" s="23"/>
      <c r="B15" s="45" t="s">
        <v>596</v>
      </c>
      <c r="C15" s="45" t="s">
        <v>597</v>
      </c>
      <c r="D15" s="24">
        <v>2</v>
      </c>
      <c r="E15" s="24"/>
      <c r="F15" s="24"/>
      <c r="G15" s="24"/>
      <c r="H15" s="24"/>
    </row>
    <row r="16" spans="1:8">
      <c r="A16" s="23"/>
      <c r="B16" s="43" t="s">
        <v>598</v>
      </c>
      <c r="C16" s="43" t="s">
        <v>599</v>
      </c>
      <c r="D16" s="24">
        <v>1</v>
      </c>
      <c r="E16" s="24"/>
      <c r="F16" s="24"/>
      <c r="G16" s="24"/>
      <c r="H16" s="24"/>
    </row>
    <row r="17" spans="1:8">
      <c r="A17" s="23"/>
      <c r="B17" s="43" t="s">
        <v>600</v>
      </c>
      <c r="C17" s="43" t="s">
        <v>601</v>
      </c>
      <c r="D17" s="24">
        <v>1</v>
      </c>
      <c r="E17" s="24" t="s">
        <v>38</v>
      </c>
      <c r="F17" s="24">
        <f>SUM(D9:D17)</f>
        <v>28</v>
      </c>
      <c r="G17" s="24" t="s">
        <v>44</v>
      </c>
      <c r="H17" s="24">
        <v>9</v>
      </c>
    </row>
    <row r="18" spans="1:8">
      <c r="A18" s="46"/>
      <c r="B18" s="47"/>
      <c r="C18" s="48"/>
      <c r="D18" s="49"/>
      <c r="E18" s="49"/>
      <c r="F18" s="49"/>
      <c r="G18" s="49"/>
      <c r="H18" s="49"/>
    </row>
    <row r="19" spans="1:8">
      <c r="A19" s="23" t="s">
        <v>52</v>
      </c>
      <c r="B19" s="43" t="s">
        <v>602</v>
      </c>
      <c r="C19" s="43" t="s">
        <v>603</v>
      </c>
      <c r="D19" s="24">
        <v>3</v>
      </c>
      <c r="E19" s="24"/>
      <c r="F19" s="24"/>
      <c r="G19" s="24"/>
      <c r="H19" s="24"/>
    </row>
    <row r="20" spans="1:8">
      <c r="A20" s="23"/>
      <c r="B20" s="43" t="s">
        <v>604</v>
      </c>
      <c r="C20" s="45" t="s">
        <v>605</v>
      </c>
      <c r="D20" s="24">
        <v>1</v>
      </c>
      <c r="E20" s="24"/>
      <c r="F20" s="24"/>
      <c r="G20" s="24"/>
      <c r="H20" s="24"/>
    </row>
    <row r="21" spans="1:8">
      <c r="A21" s="23"/>
      <c r="B21" s="43" t="s">
        <v>606</v>
      </c>
      <c r="C21" s="45" t="s">
        <v>607</v>
      </c>
      <c r="D21" s="24">
        <v>3</v>
      </c>
      <c r="E21" s="24"/>
      <c r="F21" s="24"/>
      <c r="G21" s="24"/>
      <c r="H21" s="24"/>
    </row>
    <row r="22" spans="1:8" ht="64.8">
      <c r="A22" s="23"/>
      <c r="B22" s="125" t="s">
        <v>610</v>
      </c>
      <c r="C22" s="126" t="s">
        <v>608</v>
      </c>
      <c r="D22" s="127">
        <f>543-522+1</f>
        <v>22</v>
      </c>
      <c r="E22" s="127"/>
      <c r="F22" s="127"/>
      <c r="G22" s="127"/>
      <c r="H22" s="127"/>
    </row>
    <row r="23" spans="1:8">
      <c r="A23" s="23"/>
      <c r="B23" s="43" t="s">
        <v>609</v>
      </c>
      <c r="C23" s="45" t="s">
        <v>611</v>
      </c>
      <c r="D23" s="24">
        <v>1</v>
      </c>
      <c r="E23" s="24"/>
      <c r="F23" s="24"/>
      <c r="G23" s="24"/>
      <c r="H23" s="24"/>
    </row>
    <row r="24" spans="1:8">
      <c r="A24" s="124"/>
      <c r="B24" s="43" t="s">
        <v>620</v>
      </c>
      <c r="C24" s="45" t="s">
        <v>53</v>
      </c>
      <c r="D24" s="24">
        <v>5</v>
      </c>
      <c r="E24" s="24" t="s">
        <v>38</v>
      </c>
      <c r="F24" s="24">
        <f>SUM(D19:D24)</f>
        <v>35</v>
      </c>
      <c r="G24" s="24" t="s">
        <v>44</v>
      </c>
      <c r="H24" s="24">
        <v>6</v>
      </c>
    </row>
    <row r="25" spans="1:8">
      <c r="A25" s="47"/>
      <c r="B25" s="47"/>
      <c r="C25" s="48"/>
      <c r="D25" s="49"/>
      <c r="E25" s="49"/>
      <c r="F25" s="49"/>
      <c r="G25" s="49"/>
      <c r="H25" s="49"/>
    </row>
    <row r="26" spans="1:8">
      <c r="A26" s="23" t="s">
        <v>621</v>
      </c>
      <c r="B26" s="43" t="s">
        <v>584</v>
      </c>
      <c r="C26" s="43" t="s">
        <v>585</v>
      </c>
      <c r="D26" s="24">
        <v>6</v>
      </c>
      <c r="E26" s="24" t="s">
        <v>38</v>
      </c>
      <c r="F26" s="24">
        <f>SUM(D26)</f>
        <v>6</v>
      </c>
      <c r="G26" s="24" t="s">
        <v>44</v>
      </c>
      <c r="H26" s="24">
        <v>1</v>
      </c>
    </row>
    <row r="27" spans="1:8">
      <c r="A27" s="46"/>
      <c r="B27" s="47"/>
      <c r="C27" s="48"/>
      <c r="D27" s="49"/>
      <c r="E27" s="49"/>
      <c r="F27" s="49"/>
      <c r="G27" s="49"/>
      <c r="H27" s="49"/>
    </row>
    <row r="28" spans="1:8">
      <c r="A28" s="23" t="s">
        <v>54</v>
      </c>
      <c r="B28" s="22" t="s">
        <v>663</v>
      </c>
      <c r="C28" s="54" t="s">
        <v>664</v>
      </c>
      <c r="D28" s="24">
        <f>474-462+1</f>
        <v>13</v>
      </c>
      <c r="E28" s="24"/>
      <c r="F28" s="24"/>
      <c r="G28" s="24"/>
      <c r="H28" s="24"/>
    </row>
    <row r="29" spans="1:8">
      <c r="A29" s="124"/>
      <c r="B29" s="134" t="s">
        <v>661</v>
      </c>
      <c r="C29" s="135" t="s">
        <v>662</v>
      </c>
      <c r="D29" s="127">
        <v>1</v>
      </c>
      <c r="E29" s="127"/>
      <c r="F29" s="127"/>
      <c r="G29" s="127"/>
      <c r="H29" s="127"/>
    </row>
    <row r="30" spans="1:8">
      <c r="A30" s="133"/>
      <c r="B30" s="43" t="s">
        <v>659</v>
      </c>
      <c r="C30" s="43" t="s">
        <v>660</v>
      </c>
      <c r="D30" s="24">
        <v>6</v>
      </c>
      <c r="E30" s="24"/>
      <c r="F30" s="24"/>
      <c r="G30" s="24"/>
      <c r="H30" s="128"/>
    </row>
    <row r="31" spans="1:8">
      <c r="A31"/>
      <c r="B31" s="43" t="s">
        <v>658</v>
      </c>
      <c r="C31" s="43" t="s">
        <v>770</v>
      </c>
      <c r="D31" s="24">
        <v>2</v>
      </c>
      <c r="E31" s="24"/>
      <c r="F31" s="24"/>
      <c r="G31" s="24"/>
      <c r="H31" s="24"/>
    </row>
    <row r="32" spans="1:8">
      <c r="A32" s="23"/>
      <c r="B32" s="43" t="s">
        <v>665</v>
      </c>
      <c r="C32" s="45" t="s">
        <v>55</v>
      </c>
      <c r="D32" s="24">
        <v>2</v>
      </c>
      <c r="E32" s="24" t="s">
        <v>38</v>
      </c>
      <c r="F32" s="24">
        <f>SUM(D28:D32)</f>
        <v>24</v>
      </c>
      <c r="G32" s="24" t="s">
        <v>44</v>
      </c>
      <c r="H32" s="24">
        <v>5</v>
      </c>
    </row>
    <row r="33" spans="1:8">
      <c r="A33" s="47"/>
      <c r="B33" s="47"/>
      <c r="C33" s="48"/>
      <c r="D33" s="49"/>
      <c r="E33" s="49"/>
      <c r="F33" s="49"/>
      <c r="G33" s="49"/>
      <c r="H33" s="49"/>
    </row>
    <row r="34" spans="1:8">
      <c r="A34" s="129" t="s">
        <v>612</v>
      </c>
      <c r="B34" s="130" t="s">
        <v>613</v>
      </c>
      <c r="C34" s="131" t="s">
        <v>614</v>
      </c>
      <c r="D34" s="132">
        <v>1</v>
      </c>
      <c r="E34" s="132" t="s">
        <v>615</v>
      </c>
      <c r="F34" s="132">
        <v>1</v>
      </c>
      <c r="G34" s="132" t="s">
        <v>616</v>
      </c>
      <c r="H34" s="132">
        <v>1</v>
      </c>
    </row>
    <row r="35" spans="1:8">
      <c r="A35" s="46"/>
      <c r="B35" s="47"/>
      <c r="C35" s="48"/>
      <c r="D35" s="49"/>
      <c r="E35" s="49"/>
      <c r="F35" s="49"/>
      <c r="G35" s="49"/>
      <c r="H35" s="49"/>
    </row>
    <row r="36" spans="1:8">
      <c r="A36" s="23" t="s">
        <v>56</v>
      </c>
      <c r="B36" s="54" t="s">
        <v>645</v>
      </c>
      <c r="C36" s="45" t="s">
        <v>646</v>
      </c>
      <c r="D36" s="24">
        <v>3</v>
      </c>
      <c r="E36" s="24"/>
      <c r="F36" s="24"/>
      <c r="G36" s="24"/>
      <c r="H36" s="24"/>
    </row>
    <row r="37" spans="1:8">
      <c r="A37" s="133"/>
      <c r="B37" s="22" t="s">
        <v>647</v>
      </c>
      <c r="C37" s="22" t="s">
        <v>648</v>
      </c>
      <c r="D37" s="24">
        <v>3</v>
      </c>
      <c r="E37" s="24"/>
      <c r="F37" s="24"/>
      <c r="G37" s="24"/>
      <c r="H37" s="128"/>
    </row>
    <row r="38" spans="1:8" ht="32.4">
      <c r="B38" s="43" t="s">
        <v>771</v>
      </c>
      <c r="C38" s="51" t="s">
        <v>649</v>
      </c>
      <c r="D38" s="24">
        <v>2</v>
      </c>
      <c r="E38" s="24"/>
      <c r="F38" s="24"/>
      <c r="G38" s="24"/>
      <c r="H38" s="24"/>
    </row>
    <row r="39" spans="1:8">
      <c r="A39" s="23"/>
      <c r="B39" s="45" t="s">
        <v>650</v>
      </c>
      <c r="C39" s="45" t="s">
        <v>651</v>
      </c>
      <c r="D39" s="24">
        <v>4</v>
      </c>
      <c r="E39" s="24"/>
      <c r="F39" s="24"/>
      <c r="G39" s="24"/>
      <c r="H39" s="24"/>
    </row>
    <row r="40" spans="1:8">
      <c r="A40" s="23"/>
      <c r="B40" s="43" t="s">
        <v>654</v>
      </c>
      <c r="C40" s="45" t="s">
        <v>655</v>
      </c>
      <c r="D40" s="24">
        <v>4</v>
      </c>
      <c r="E40" s="24"/>
      <c r="F40" s="24"/>
      <c r="G40" s="24"/>
      <c r="H40" s="24"/>
    </row>
    <row r="41" spans="1:8">
      <c r="A41" s="23"/>
      <c r="B41" s="53" t="s">
        <v>652</v>
      </c>
      <c r="C41" s="44" t="s">
        <v>653</v>
      </c>
      <c r="D41" s="24">
        <v>1</v>
      </c>
      <c r="E41" s="24"/>
      <c r="F41" s="24"/>
      <c r="G41" s="24"/>
      <c r="H41" s="24"/>
    </row>
    <row r="42" spans="1:8">
      <c r="A42" s="23"/>
      <c r="B42" s="43" t="s">
        <v>656</v>
      </c>
      <c r="C42" s="45" t="s">
        <v>657</v>
      </c>
      <c r="D42" s="24">
        <v>1</v>
      </c>
      <c r="E42" s="24"/>
      <c r="F42" s="24"/>
      <c r="G42" s="24"/>
      <c r="H42" s="24"/>
    </row>
    <row r="43" spans="1:8" ht="15.9" customHeight="1">
      <c r="A43" s="23"/>
      <c r="B43" s="43" t="s">
        <v>772</v>
      </c>
      <c r="C43" s="45" t="s">
        <v>57</v>
      </c>
      <c r="D43" s="24">
        <v>2</v>
      </c>
      <c r="E43" s="24" t="s">
        <v>38</v>
      </c>
      <c r="F43" s="24">
        <f>SUM(D36:D43)</f>
        <v>20</v>
      </c>
      <c r="G43" s="24" t="s">
        <v>44</v>
      </c>
      <c r="H43" s="24">
        <f>43-36+1</f>
        <v>8</v>
      </c>
    </row>
    <row r="44" spans="1:8">
      <c r="A44" s="46"/>
      <c r="B44" s="47"/>
      <c r="C44" s="48"/>
      <c r="D44" s="49"/>
      <c r="E44" s="49"/>
      <c r="F44" s="49"/>
      <c r="G44" s="49"/>
      <c r="H44" s="49"/>
    </row>
    <row r="45" spans="1:8">
      <c r="A45" s="23" t="s">
        <v>58</v>
      </c>
      <c r="B45" s="43" t="s">
        <v>629</v>
      </c>
      <c r="C45" s="43" t="s">
        <v>628</v>
      </c>
      <c r="D45" s="24">
        <v>4</v>
      </c>
      <c r="E45" s="24"/>
      <c r="F45" s="24"/>
      <c r="G45" s="24"/>
      <c r="H45" s="24"/>
    </row>
    <row r="46" spans="1:8">
      <c r="A46" s="23"/>
      <c r="B46" s="22" t="s">
        <v>631</v>
      </c>
      <c r="C46" s="22" t="s">
        <v>632</v>
      </c>
      <c r="D46" s="24">
        <v>3</v>
      </c>
      <c r="E46" s="24"/>
      <c r="F46" s="24"/>
      <c r="G46" s="24"/>
      <c r="H46" s="128"/>
    </row>
    <row r="47" spans="1:8">
      <c r="A47" s="23"/>
      <c r="B47" s="22" t="s">
        <v>633</v>
      </c>
      <c r="C47" s="22" t="s">
        <v>634</v>
      </c>
      <c r="D47" s="24">
        <v>4</v>
      </c>
      <c r="E47" s="24"/>
      <c r="F47" s="24"/>
      <c r="G47" s="24"/>
      <c r="H47" s="24"/>
    </row>
    <row r="48" spans="1:8">
      <c r="A48" s="23"/>
      <c r="B48" s="43" t="s">
        <v>637</v>
      </c>
      <c r="C48" s="43" t="s">
        <v>1264</v>
      </c>
      <c r="D48" s="24">
        <v>2</v>
      </c>
      <c r="E48" s="24"/>
      <c r="F48" s="24"/>
      <c r="G48" s="24"/>
      <c r="H48" s="24"/>
    </row>
    <row r="49" spans="1:8" ht="32.4">
      <c r="A49" s="23"/>
      <c r="B49" s="22" t="s">
        <v>635</v>
      </c>
      <c r="C49" s="22" t="s">
        <v>636</v>
      </c>
      <c r="D49" s="24">
        <f>175-150+1</f>
        <v>26</v>
      </c>
      <c r="E49" s="24"/>
      <c r="F49" s="24"/>
      <c r="G49" s="24"/>
      <c r="H49" s="24"/>
    </row>
    <row r="50" spans="1:8">
      <c r="A50" s="23"/>
      <c r="B50" s="22" t="s">
        <v>630</v>
      </c>
      <c r="C50" s="22" t="s">
        <v>773</v>
      </c>
      <c r="D50" s="24">
        <v>2</v>
      </c>
      <c r="E50" s="24"/>
      <c r="F50" s="24"/>
      <c r="G50" s="24"/>
      <c r="H50" s="24"/>
    </row>
    <row r="51" spans="1:8">
      <c r="A51" s="23"/>
      <c r="B51" s="43" t="s">
        <v>626</v>
      </c>
      <c r="C51" s="45" t="s">
        <v>627</v>
      </c>
      <c r="D51" s="24">
        <v>1</v>
      </c>
      <c r="E51" s="24"/>
      <c r="F51" s="24"/>
      <c r="G51" s="24"/>
      <c r="H51" s="24"/>
    </row>
    <row r="52" spans="1:8">
      <c r="A52" s="23"/>
      <c r="B52" s="43" t="s">
        <v>638</v>
      </c>
      <c r="C52" s="45" t="s">
        <v>59</v>
      </c>
      <c r="D52" s="24">
        <f>136-128+1</f>
        <v>9</v>
      </c>
      <c r="E52" s="24"/>
      <c r="F52" s="24"/>
      <c r="G52" s="24"/>
      <c r="H52" s="24"/>
    </row>
    <row r="53" spans="1:8" ht="32.4">
      <c r="A53" s="23"/>
      <c r="B53" s="55" t="s">
        <v>1266</v>
      </c>
      <c r="C53" s="56" t="s">
        <v>640</v>
      </c>
      <c r="D53" s="24">
        <f>187-178+1</f>
        <v>10</v>
      </c>
      <c r="E53" s="24"/>
      <c r="F53" s="24"/>
      <c r="G53" s="24"/>
      <c r="H53" s="24"/>
    </row>
    <row r="54" spans="1:8">
      <c r="A54" s="23"/>
      <c r="B54" s="22" t="s">
        <v>622</v>
      </c>
      <c r="C54" s="22" t="s">
        <v>623</v>
      </c>
      <c r="D54" s="24">
        <f>124-114+1</f>
        <v>11</v>
      </c>
      <c r="E54" s="24"/>
      <c r="F54" s="24"/>
      <c r="G54" s="24"/>
      <c r="H54" s="24"/>
    </row>
    <row r="55" spans="1:8">
      <c r="A55" s="23"/>
      <c r="B55" s="43" t="s">
        <v>624</v>
      </c>
      <c r="C55" s="43" t="s">
        <v>625</v>
      </c>
      <c r="D55" s="24">
        <v>2</v>
      </c>
      <c r="E55" s="24"/>
      <c r="F55" s="24"/>
      <c r="G55" s="24"/>
      <c r="H55" s="24"/>
    </row>
    <row r="56" spans="1:8">
      <c r="A56" s="23"/>
      <c r="B56" s="43" t="s">
        <v>617</v>
      </c>
      <c r="C56" s="45" t="s">
        <v>60</v>
      </c>
      <c r="D56" s="24">
        <v>2</v>
      </c>
      <c r="E56" s="24"/>
      <c r="F56" s="24"/>
      <c r="G56" s="24"/>
      <c r="H56" s="24"/>
    </row>
    <row r="57" spans="1:8">
      <c r="A57" s="23"/>
      <c r="B57" s="43" t="s">
        <v>618</v>
      </c>
      <c r="C57" s="43" t="s">
        <v>619</v>
      </c>
      <c r="D57" s="24">
        <f>113-107+1</f>
        <v>7</v>
      </c>
      <c r="E57" s="24"/>
      <c r="F57" s="24"/>
      <c r="G57" s="24"/>
      <c r="H57" s="24"/>
    </row>
    <row r="58" spans="1:8">
      <c r="A58" s="23"/>
      <c r="B58" s="43" t="s">
        <v>641</v>
      </c>
      <c r="C58" s="45" t="s">
        <v>642</v>
      </c>
      <c r="D58" s="24">
        <v>2</v>
      </c>
      <c r="E58" s="24" t="s">
        <v>38</v>
      </c>
      <c r="F58" s="24">
        <f>SUM(D45:D58)</f>
        <v>85</v>
      </c>
      <c r="G58" s="24" t="s">
        <v>61</v>
      </c>
      <c r="H58" s="24">
        <f>58-45+1</f>
        <v>14</v>
      </c>
    </row>
    <row r="59" spans="1:8">
      <c r="A59" s="46"/>
      <c r="B59" s="47"/>
      <c r="C59" s="48"/>
      <c r="D59" s="49"/>
      <c r="E59" s="49"/>
      <c r="F59" s="49"/>
      <c r="G59" s="49"/>
      <c r="H59" s="49"/>
    </row>
    <row r="60" spans="1:8">
      <c r="A60" s="23" t="s">
        <v>62</v>
      </c>
      <c r="B60" s="22" t="s">
        <v>704</v>
      </c>
      <c r="C60" s="22" t="s">
        <v>63</v>
      </c>
      <c r="D60" s="24">
        <v>1</v>
      </c>
      <c r="E60" s="24" t="s">
        <v>64</v>
      </c>
      <c r="F60" s="24">
        <v>1</v>
      </c>
      <c r="G60" s="24" t="s">
        <v>61</v>
      </c>
      <c r="H60" s="24">
        <v>1</v>
      </c>
    </row>
    <row r="61" spans="1:8">
      <c r="A61" s="46"/>
      <c r="B61" s="47"/>
      <c r="C61" s="48"/>
      <c r="D61" s="49"/>
      <c r="E61" s="49"/>
      <c r="F61" s="49"/>
      <c r="G61" s="49"/>
      <c r="H61" s="49"/>
    </row>
    <row r="62" spans="1:8">
      <c r="A62" s="23" t="s">
        <v>705</v>
      </c>
      <c r="B62" s="22" t="s">
        <v>706</v>
      </c>
      <c r="C62" s="22" t="s">
        <v>707</v>
      </c>
      <c r="D62" s="24">
        <v>3</v>
      </c>
      <c r="E62" s="24"/>
      <c r="F62" s="24"/>
      <c r="G62"/>
      <c r="H62" s="24"/>
    </row>
    <row r="63" spans="1:8">
      <c r="A63" s="23"/>
      <c r="B63" s="43" t="s">
        <v>708</v>
      </c>
      <c r="C63" s="43" t="s">
        <v>709</v>
      </c>
      <c r="D63" s="24">
        <v>2</v>
      </c>
      <c r="E63" s="24" t="s">
        <v>38</v>
      </c>
      <c r="F63" s="24">
        <f>SUM(D62:D63)</f>
        <v>5</v>
      </c>
      <c r="G63" s="24" t="s">
        <v>44</v>
      </c>
      <c r="H63" s="24">
        <v>2</v>
      </c>
    </row>
    <row r="64" spans="1:8">
      <c r="A64" s="46"/>
      <c r="B64" s="47"/>
      <c r="C64" s="48"/>
      <c r="D64" s="49"/>
      <c r="E64" s="49"/>
      <c r="F64" s="49"/>
      <c r="G64" s="49"/>
      <c r="H64" s="49"/>
    </row>
    <row r="65" spans="1:8">
      <c r="A65" s="23" t="s">
        <v>65</v>
      </c>
      <c r="B65" s="51" t="s">
        <v>643</v>
      </c>
      <c r="C65" s="57" t="s">
        <v>644</v>
      </c>
      <c r="D65" s="24">
        <v>2</v>
      </c>
      <c r="E65" s="24" t="s">
        <v>64</v>
      </c>
      <c r="F65" s="24">
        <v>2</v>
      </c>
      <c r="G65" s="24" t="s">
        <v>61</v>
      </c>
      <c r="H65" s="24">
        <f>77-77+1</f>
        <v>1</v>
      </c>
    </row>
    <row r="66" spans="1:8">
      <c r="A66" s="63"/>
      <c r="B66" s="75"/>
      <c r="C66" s="75"/>
      <c r="D66" s="65"/>
      <c r="E66" s="60" t="s">
        <v>43</v>
      </c>
      <c r="F66" s="60">
        <f>SUM(F2:F65)</f>
        <v>260</v>
      </c>
      <c r="G66" s="60" t="s">
        <v>79</v>
      </c>
      <c r="H66" s="61">
        <f>SUM(H2:H65)</f>
        <v>54</v>
      </c>
    </row>
  </sheetData>
  <phoneticPr fontId="1"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56"/>
  <sheetViews>
    <sheetView tabSelected="1" zoomScaleNormal="100" workbookViewId="0">
      <pane ySplit="2" topLeftCell="A30" activePane="bottomLeft" state="frozen"/>
      <selection pane="bottomLeft" activeCell="L11" sqref="L11"/>
    </sheetView>
  </sheetViews>
  <sheetFormatPr defaultColWidth="9" defaultRowHeight="16.2"/>
  <cols>
    <col min="1" max="1" width="12.33203125" customWidth="1"/>
    <col min="2" max="2" width="21.77734375" customWidth="1"/>
    <col min="3" max="3" width="9.33203125" style="204" customWidth="1"/>
    <col min="4" max="7" width="9.33203125" style="1" customWidth="1"/>
    <col min="8" max="8" width="17.77734375" style="1" customWidth="1"/>
    <col min="9" max="9" width="20.33203125" style="1" customWidth="1"/>
    <col min="11" max="11" width="7" customWidth="1"/>
  </cols>
  <sheetData>
    <row r="1" spans="1:10" ht="16.8" thickBot="1">
      <c r="A1" s="310" t="s">
        <v>1558</v>
      </c>
      <c r="B1" s="311"/>
      <c r="C1" s="311"/>
      <c r="D1" s="311"/>
      <c r="E1" s="312"/>
      <c r="F1" s="312"/>
      <c r="G1" s="312"/>
      <c r="H1" s="312"/>
      <c r="I1" s="313"/>
    </row>
    <row r="2" spans="1:10" ht="46.5" customHeight="1" thickBot="1">
      <c r="A2" s="21" t="s">
        <v>34</v>
      </c>
      <c r="B2" s="20" t="s">
        <v>35</v>
      </c>
      <c r="C2" s="78" t="s">
        <v>480</v>
      </c>
      <c r="D2" s="78" t="s">
        <v>481</v>
      </c>
      <c r="E2" s="19" t="s">
        <v>787</v>
      </c>
      <c r="F2" s="19" t="s">
        <v>996</v>
      </c>
      <c r="G2" s="78" t="s">
        <v>1274</v>
      </c>
      <c r="H2" s="19" t="s">
        <v>167</v>
      </c>
      <c r="I2" s="200" t="s">
        <v>332</v>
      </c>
      <c r="J2" s="9"/>
    </row>
    <row r="3" spans="1:10">
      <c r="A3" s="5" t="s">
        <v>8</v>
      </c>
      <c r="B3" s="201" t="s">
        <v>1</v>
      </c>
      <c r="C3" s="197">
        <v>48</v>
      </c>
      <c r="D3" s="203">
        <v>36</v>
      </c>
      <c r="E3" s="190">
        <v>34</v>
      </c>
      <c r="F3" s="202">
        <v>41</v>
      </c>
      <c r="G3" s="197">
        <v>40</v>
      </c>
      <c r="H3" s="296">
        <f>SUM(C3:G3)</f>
        <v>199</v>
      </c>
      <c r="I3" s="292">
        <v>120</v>
      </c>
      <c r="J3" s="199"/>
    </row>
    <row r="4" spans="1:10">
      <c r="A4" s="7"/>
      <c r="B4" s="204" t="s">
        <v>1273</v>
      </c>
      <c r="C4" s="205">
        <v>4</v>
      </c>
      <c r="D4" s="140">
        <v>0</v>
      </c>
      <c r="E4" s="139">
        <v>1</v>
      </c>
      <c r="F4" s="190">
        <v>3</v>
      </c>
      <c r="G4" s="197">
        <v>4</v>
      </c>
      <c r="H4" s="295">
        <f t="shared" ref="H4:H39" si="0">SUM(C4:G4)</f>
        <v>12</v>
      </c>
      <c r="I4" s="211">
        <v>11</v>
      </c>
    </row>
    <row r="5" spans="1:10">
      <c r="A5" s="7"/>
      <c r="B5" s="204" t="s">
        <v>9</v>
      </c>
      <c r="C5" s="205">
        <v>1</v>
      </c>
      <c r="D5" s="10">
        <v>0</v>
      </c>
      <c r="E5" s="158">
        <v>0</v>
      </c>
      <c r="F5" s="190">
        <v>1</v>
      </c>
      <c r="G5" s="197">
        <v>0</v>
      </c>
      <c r="H5" s="295">
        <f t="shared" si="0"/>
        <v>2</v>
      </c>
      <c r="I5" s="211">
        <v>2</v>
      </c>
    </row>
    <row r="6" spans="1:10">
      <c r="A6" s="7"/>
      <c r="B6" s="204" t="s">
        <v>10</v>
      </c>
      <c r="C6" s="205">
        <v>1</v>
      </c>
      <c r="D6" s="142">
        <v>3</v>
      </c>
      <c r="E6" s="158">
        <v>0</v>
      </c>
      <c r="F6" s="190">
        <v>3</v>
      </c>
      <c r="G6" s="197">
        <v>2</v>
      </c>
      <c r="H6" s="295">
        <f t="shared" si="0"/>
        <v>9</v>
      </c>
      <c r="I6" s="211">
        <v>8</v>
      </c>
    </row>
    <row r="7" spans="1:10">
      <c r="A7" s="7"/>
      <c r="B7" s="204" t="s">
        <v>2</v>
      </c>
      <c r="C7" s="205">
        <v>17</v>
      </c>
      <c r="D7" s="142">
        <v>14</v>
      </c>
      <c r="E7" s="139">
        <v>12</v>
      </c>
      <c r="F7" s="190">
        <v>9</v>
      </c>
      <c r="G7" s="197">
        <v>14</v>
      </c>
      <c r="H7" s="295">
        <f t="shared" si="0"/>
        <v>66</v>
      </c>
      <c r="I7" s="211">
        <v>35</v>
      </c>
    </row>
    <row r="8" spans="1:10">
      <c r="A8" s="7"/>
      <c r="B8" s="204" t="s">
        <v>11</v>
      </c>
      <c r="C8" s="205">
        <v>3</v>
      </c>
      <c r="D8" s="142">
        <v>1</v>
      </c>
      <c r="E8" s="139">
        <v>2</v>
      </c>
      <c r="F8" s="190">
        <v>2</v>
      </c>
      <c r="G8" s="197">
        <v>0</v>
      </c>
      <c r="H8" s="295">
        <f t="shared" si="0"/>
        <v>8</v>
      </c>
      <c r="I8" s="211">
        <v>8</v>
      </c>
    </row>
    <row r="9" spans="1:10">
      <c r="A9" s="7"/>
      <c r="B9" s="204" t="s">
        <v>761</v>
      </c>
      <c r="C9" s="206">
        <v>0</v>
      </c>
      <c r="D9" s="203">
        <v>1</v>
      </c>
      <c r="E9" s="171">
        <v>1</v>
      </c>
      <c r="F9" s="198">
        <v>0</v>
      </c>
      <c r="G9" s="288">
        <v>0</v>
      </c>
      <c r="H9" s="295">
        <f t="shared" si="0"/>
        <v>2</v>
      </c>
      <c r="I9" s="211">
        <v>1</v>
      </c>
    </row>
    <row r="10" spans="1:10">
      <c r="A10" s="7"/>
      <c r="B10" s="204" t="s">
        <v>31</v>
      </c>
      <c r="C10" s="206">
        <v>0</v>
      </c>
      <c r="D10" s="100">
        <v>0</v>
      </c>
      <c r="E10" s="158">
        <v>0</v>
      </c>
      <c r="F10" s="198">
        <v>0</v>
      </c>
      <c r="G10" s="288">
        <v>0</v>
      </c>
      <c r="H10" s="295">
        <f t="shared" si="0"/>
        <v>0</v>
      </c>
      <c r="I10" s="211">
        <v>0</v>
      </c>
      <c r="J10" s="1"/>
    </row>
    <row r="11" spans="1:10">
      <c r="A11" s="6" t="s">
        <v>13</v>
      </c>
      <c r="B11" s="204" t="s">
        <v>14</v>
      </c>
      <c r="C11" s="105">
        <v>0</v>
      </c>
      <c r="D11" s="100">
        <v>0</v>
      </c>
      <c r="E11" s="158">
        <v>0</v>
      </c>
      <c r="F11" s="198">
        <v>0</v>
      </c>
      <c r="G11" s="288">
        <v>0</v>
      </c>
      <c r="H11" s="295">
        <f t="shared" si="0"/>
        <v>0</v>
      </c>
      <c r="I11" s="211">
        <v>0</v>
      </c>
    </row>
    <row r="12" spans="1:10">
      <c r="A12" s="7"/>
      <c r="B12" s="204" t="s">
        <v>15</v>
      </c>
      <c r="C12" s="208">
        <v>0</v>
      </c>
      <c r="D12" s="100">
        <v>0</v>
      </c>
      <c r="E12" s="139">
        <v>2</v>
      </c>
      <c r="F12" s="190">
        <v>3</v>
      </c>
      <c r="G12" s="197">
        <v>1</v>
      </c>
      <c r="H12" s="295">
        <f t="shared" si="0"/>
        <v>6</v>
      </c>
      <c r="I12" s="211">
        <v>5</v>
      </c>
    </row>
    <row r="13" spans="1:10">
      <c r="A13" s="7"/>
      <c r="B13" s="209" t="s">
        <v>102</v>
      </c>
      <c r="C13" s="206">
        <v>0</v>
      </c>
      <c r="D13" s="100">
        <v>0</v>
      </c>
      <c r="E13" s="158">
        <v>0</v>
      </c>
      <c r="F13" s="198">
        <v>0</v>
      </c>
      <c r="G13" s="288">
        <v>0</v>
      </c>
      <c r="H13" s="295">
        <f t="shared" si="0"/>
        <v>0</v>
      </c>
      <c r="I13" s="211">
        <v>0</v>
      </c>
      <c r="J13" s="1"/>
    </row>
    <row r="14" spans="1:10">
      <c r="A14" s="7"/>
      <c r="B14" s="204" t="s">
        <v>16</v>
      </c>
      <c r="C14" s="208">
        <v>0</v>
      </c>
      <c r="D14" s="100">
        <v>0</v>
      </c>
      <c r="E14" s="158">
        <v>0</v>
      </c>
      <c r="F14" s="190">
        <v>1</v>
      </c>
      <c r="G14" s="197">
        <v>1</v>
      </c>
      <c r="H14" s="295">
        <f t="shared" si="0"/>
        <v>2</v>
      </c>
      <c r="I14" s="211">
        <v>2</v>
      </c>
    </row>
    <row r="15" spans="1:10">
      <c r="A15" s="7"/>
      <c r="B15" s="204" t="s">
        <v>3</v>
      </c>
      <c r="C15" s="205">
        <v>1</v>
      </c>
      <c r="D15" s="142">
        <v>2</v>
      </c>
      <c r="E15" s="139">
        <v>3</v>
      </c>
      <c r="F15" s="190">
        <v>1</v>
      </c>
      <c r="G15" s="197">
        <v>1</v>
      </c>
      <c r="H15" s="295">
        <f t="shared" si="0"/>
        <v>8</v>
      </c>
      <c r="I15" s="211">
        <v>4</v>
      </c>
    </row>
    <row r="16" spans="1:10">
      <c r="A16" s="7"/>
      <c r="B16" s="204" t="s">
        <v>17</v>
      </c>
      <c r="C16" s="205">
        <v>7</v>
      </c>
      <c r="D16" s="142">
        <v>6</v>
      </c>
      <c r="E16" s="139">
        <v>6</v>
      </c>
      <c r="F16" s="190">
        <v>4</v>
      </c>
      <c r="G16" s="197">
        <v>3</v>
      </c>
      <c r="H16" s="295">
        <f t="shared" si="0"/>
        <v>26</v>
      </c>
      <c r="I16" s="211">
        <v>13</v>
      </c>
    </row>
    <row r="17" spans="1:11">
      <c r="A17" s="7"/>
      <c r="B17" s="204" t="s">
        <v>5</v>
      </c>
      <c r="C17" s="206">
        <v>0</v>
      </c>
      <c r="D17" s="142">
        <v>1</v>
      </c>
      <c r="E17" s="158">
        <v>0</v>
      </c>
      <c r="F17" s="190">
        <v>1</v>
      </c>
      <c r="G17" s="289">
        <v>0</v>
      </c>
      <c r="H17" s="295">
        <f t="shared" si="0"/>
        <v>2</v>
      </c>
      <c r="I17" s="211">
        <v>1</v>
      </c>
    </row>
    <row r="18" spans="1:11">
      <c r="A18" s="7"/>
      <c r="B18" s="204" t="s">
        <v>18</v>
      </c>
      <c r="C18" s="205">
        <v>2</v>
      </c>
      <c r="D18" s="142">
        <v>1</v>
      </c>
      <c r="E18" s="139">
        <v>1</v>
      </c>
      <c r="F18" s="190">
        <v>1</v>
      </c>
      <c r="G18" s="203">
        <v>2</v>
      </c>
      <c r="H18" s="295">
        <f t="shared" si="0"/>
        <v>7</v>
      </c>
      <c r="I18" s="211">
        <v>3</v>
      </c>
    </row>
    <row r="19" spans="1:11">
      <c r="A19" s="7"/>
      <c r="B19" s="204" t="s">
        <v>114</v>
      </c>
      <c r="C19" s="205">
        <v>5</v>
      </c>
      <c r="D19" s="142">
        <v>5</v>
      </c>
      <c r="E19" s="139">
        <v>4</v>
      </c>
      <c r="F19" s="190">
        <v>5</v>
      </c>
      <c r="G19" s="203">
        <v>3</v>
      </c>
      <c r="H19" s="295">
        <f t="shared" si="0"/>
        <v>22</v>
      </c>
      <c r="I19" s="211">
        <v>11</v>
      </c>
    </row>
    <row r="20" spans="1:11">
      <c r="A20" s="7"/>
      <c r="B20" s="204" t="s">
        <v>20</v>
      </c>
      <c r="C20" s="205">
        <v>12</v>
      </c>
      <c r="D20" s="142">
        <v>8</v>
      </c>
      <c r="E20" s="171">
        <v>6</v>
      </c>
      <c r="F20" s="190">
        <v>8</v>
      </c>
      <c r="G20" s="203">
        <v>11</v>
      </c>
      <c r="H20" s="295">
        <f>SUM(C20:G20)</f>
        <v>45</v>
      </c>
      <c r="I20" s="211">
        <v>22</v>
      </c>
    </row>
    <row r="21" spans="1:11">
      <c r="A21" s="7"/>
      <c r="B21" s="204" t="s">
        <v>21</v>
      </c>
      <c r="C21" s="205">
        <v>8</v>
      </c>
      <c r="D21" s="142">
        <v>14</v>
      </c>
      <c r="E21" s="139">
        <v>11</v>
      </c>
      <c r="F21" s="190">
        <v>16</v>
      </c>
      <c r="G21" s="203">
        <v>16</v>
      </c>
      <c r="H21" s="295">
        <f t="shared" si="0"/>
        <v>65</v>
      </c>
      <c r="I21" s="211">
        <v>30</v>
      </c>
    </row>
    <row r="22" spans="1:11">
      <c r="A22" s="7"/>
      <c r="B22" s="204" t="s">
        <v>22</v>
      </c>
      <c r="C22" s="205">
        <v>8</v>
      </c>
      <c r="D22" s="142">
        <v>6</v>
      </c>
      <c r="E22" s="171">
        <v>9</v>
      </c>
      <c r="F22" s="190">
        <v>8</v>
      </c>
      <c r="G22" s="203">
        <v>8</v>
      </c>
      <c r="H22" s="295">
        <f t="shared" si="0"/>
        <v>39</v>
      </c>
      <c r="I22" s="211">
        <v>21</v>
      </c>
    </row>
    <row r="23" spans="1:11">
      <c r="A23" s="7"/>
      <c r="B23" s="204" t="s">
        <v>115</v>
      </c>
      <c r="C23" s="205">
        <v>10</v>
      </c>
      <c r="D23" s="142">
        <v>9</v>
      </c>
      <c r="E23" s="139">
        <v>6</v>
      </c>
      <c r="F23" s="190">
        <v>8</v>
      </c>
      <c r="G23" s="203">
        <v>5</v>
      </c>
      <c r="H23" s="295">
        <f t="shared" si="0"/>
        <v>38</v>
      </c>
      <c r="I23" s="211">
        <v>21</v>
      </c>
    </row>
    <row r="24" spans="1:11">
      <c r="A24" s="7"/>
      <c r="B24" s="204" t="s">
        <v>113</v>
      </c>
      <c r="C24" s="206">
        <v>0</v>
      </c>
      <c r="D24" s="100">
        <v>0</v>
      </c>
      <c r="E24" s="158">
        <v>0</v>
      </c>
      <c r="F24" s="198">
        <v>0</v>
      </c>
      <c r="G24" s="203">
        <v>0</v>
      </c>
      <c r="H24" s="295">
        <f t="shared" si="0"/>
        <v>0</v>
      </c>
      <c r="I24" s="211">
        <v>0</v>
      </c>
      <c r="J24" s="1"/>
    </row>
    <row r="25" spans="1:11">
      <c r="A25" s="7"/>
      <c r="B25" s="204" t="s">
        <v>774</v>
      </c>
      <c r="C25" s="206">
        <v>0</v>
      </c>
      <c r="D25" s="142">
        <v>1</v>
      </c>
      <c r="E25" s="139">
        <v>1</v>
      </c>
      <c r="F25" s="198">
        <v>0</v>
      </c>
      <c r="G25" s="203">
        <v>0</v>
      </c>
      <c r="H25" s="295">
        <f t="shared" si="0"/>
        <v>2</v>
      </c>
      <c r="I25" s="211">
        <v>1</v>
      </c>
    </row>
    <row r="26" spans="1:11">
      <c r="A26" s="7"/>
      <c r="B26" s="204" t="s">
        <v>83</v>
      </c>
      <c r="C26" s="206">
        <v>0</v>
      </c>
      <c r="D26" s="141">
        <v>0</v>
      </c>
      <c r="E26" s="158">
        <v>0</v>
      </c>
      <c r="F26" s="190">
        <v>1</v>
      </c>
      <c r="G26" s="203">
        <v>0</v>
      </c>
      <c r="H26" s="295">
        <f t="shared" si="0"/>
        <v>1</v>
      </c>
      <c r="I26" s="211">
        <v>1</v>
      </c>
    </row>
    <row r="27" spans="1:11">
      <c r="A27" s="7"/>
      <c r="B27" s="204" t="s">
        <v>24</v>
      </c>
      <c r="C27" s="205">
        <v>1</v>
      </c>
      <c r="D27" s="142">
        <v>1</v>
      </c>
      <c r="E27" s="139">
        <v>2</v>
      </c>
      <c r="F27" s="198">
        <v>0</v>
      </c>
      <c r="G27" s="203">
        <v>0</v>
      </c>
      <c r="H27" s="295">
        <f t="shared" si="0"/>
        <v>4</v>
      </c>
      <c r="I27" s="211">
        <v>3</v>
      </c>
    </row>
    <row r="28" spans="1:11">
      <c r="A28" s="7"/>
      <c r="B28" s="85" t="s">
        <v>990</v>
      </c>
      <c r="C28" s="210">
        <v>0</v>
      </c>
      <c r="D28" s="210">
        <v>0</v>
      </c>
      <c r="E28" s="171">
        <v>1</v>
      </c>
      <c r="F28" s="198">
        <v>0</v>
      </c>
      <c r="G28" s="203">
        <v>0</v>
      </c>
      <c r="H28" s="295">
        <f t="shared" si="0"/>
        <v>1</v>
      </c>
      <c r="I28" s="211">
        <v>1</v>
      </c>
      <c r="K28" s="299"/>
    </row>
    <row r="29" spans="1:11">
      <c r="A29" s="6" t="s">
        <v>25</v>
      </c>
      <c r="B29" s="204" t="s">
        <v>26</v>
      </c>
      <c r="C29" s="190">
        <v>40</v>
      </c>
      <c r="D29" s="212">
        <v>41</v>
      </c>
      <c r="E29" s="190">
        <v>33</v>
      </c>
      <c r="F29" s="190">
        <v>36</v>
      </c>
      <c r="G29" s="203">
        <v>36</v>
      </c>
      <c r="H29" s="295">
        <f t="shared" si="0"/>
        <v>186</v>
      </c>
      <c r="I29" s="211">
        <v>118</v>
      </c>
    </row>
    <row r="30" spans="1:11">
      <c r="A30" s="6"/>
      <c r="B30" s="204" t="s">
        <v>6</v>
      </c>
      <c r="C30" s="207">
        <v>0</v>
      </c>
      <c r="D30" s="100">
        <v>0</v>
      </c>
      <c r="E30" s="158">
        <v>0</v>
      </c>
      <c r="F30" s="198">
        <v>0</v>
      </c>
      <c r="G30" s="203">
        <v>0</v>
      </c>
      <c r="H30" s="295">
        <f t="shared" si="0"/>
        <v>0</v>
      </c>
      <c r="I30" s="211">
        <v>0</v>
      </c>
    </row>
    <row r="31" spans="1:11">
      <c r="A31" s="6"/>
      <c r="B31" s="204" t="s">
        <v>30</v>
      </c>
      <c r="C31" s="139">
        <v>1</v>
      </c>
      <c r="D31" s="142">
        <v>2</v>
      </c>
      <c r="E31" s="158">
        <v>0</v>
      </c>
      <c r="F31" s="198">
        <v>0</v>
      </c>
      <c r="G31" s="203">
        <v>0</v>
      </c>
      <c r="H31" s="295">
        <f t="shared" si="0"/>
        <v>3</v>
      </c>
      <c r="I31" s="211">
        <v>3</v>
      </c>
    </row>
    <row r="32" spans="1:11">
      <c r="A32" s="6"/>
      <c r="B32" s="204" t="s">
        <v>27</v>
      </c>
      <c r="C32" s="139">
        <v>1</v>
      </c>
      <c r="D32" s="142">
        <v>1</v>
      </c>
      <c r="E32" s="139">
        <v>2</v>
      </c>
      <c r="F32" s="190">
        <v>2</v>
      </c>
      <c r="G32" s="203">
        <v>3</v>
      </c>
      <c r="H32" s="295">
        <f t="shared" si="0"/>
        <v>9</v>
      </c>
      <c r="I32" s="211">
        <v>7</v>
      </c>
    </row>
    <row r="33" spans="1:11">
      <c r="A33" s="6"/>
      <c r="B33" s="2" t="s">
        <v>7</v>
      </c>
      <c r="C33" s="205">
        <v>2</v>
      </c>
      <c r="D33" s="100">
        <v>0</v>
      </c>
      <c r="E33" s="139">
        <v>1</v>
      </c>
      <c r="F33" s="198">
        <v>0</v>
      </c>
      <c r="G33" s="203">
        <v>1</v>
      </c>
      <c r="H33" s="295">
        <f t="shared" si="0"/>
        <v>4</v>
      </c>
      <c r="I33" s="211">
        <v>4</v>
      </c>
    </row>
    <row r="34" spans="1:11">
      <c r="A34" s="6" t="s">
        <v>28</v>
      </c>
      <c r="B34" s="204" t="s">
        <v>29</v>
      </c>
      <c r="C34" s="206">
        <v>0</v>
      </c>
      <c r="D34" s="100">
        <v>0</v>
      </c>
      <c r="E34" s="158">
        <v>0</v>
      </c>
      <c r="F34" s="190">
        <v>1</v>
      </c>
      <c r="G34" s="203">
        <v>0</v>
      </c>
      <c r="H34" s="295">
        <f t="shared" si="0"/>
        <v>1</v>
      </c>
      <c r="I34" s="211">
        <v>1</v>
      </c>
    </row>
    <row r="35" spans="1:11">
      <c r="A35" s="6"/>
      <c r="B35" s="204" t="s">
        <v>84</v>
      </c>
      <c r="C35" s="206">
        <v>0</v>
      </c>
      <c r="D35" s="100">
        <v>0</v>
      </c>
      <c r="E35" s="158">
        <v>0</v>
      </c>
      <c r="F35" s="198">
        <v>0</v>
      </c>
      <c r="G35" s="203">
        <v>0</v>
      </c>
      <c r="H35" s="295">
        <f t="shared" si="0"/>
        <v>0</v>
      </c>
      <c r="I35" s="293">
        <v>0</v>
      </c>
    </row>
    <row r="36" spans="1:11">
      <c r="A36" s="91"/>
      <c r="B36" s="92" t="s">
        <v>138</v>
      </c>
      <c r="C36" s="208">
        <v>0</v>
      </c>
      <c r="D36" s="100">
        <v>0</v>
      </c>
      <c r="E36" s="158">
        <v>0</v>
      </c>
      <c r="F36" s="198">
        <v>0</v>
      </c>
      <c r="G36" s="203">
        <v>0</v>
      </c>
      <c r="H36" s="295">
        <f t="shared" si="0"/>
        <v>0</v>
      </c>
      <c r="I36" s="293">
        <v>0</v>
      </c>
    </row>
    <row r="37" spans="1:11">
      <c r="A37" s="91" t="s">
        <v>145</v>
      </c>
      <c r="B37" s="92" t="s">
        <v>140</v>
      </c>
      <c r="C37" s="208">
        <v>0</v>
      </c>
      <c r="D37" s="100">
        <v>0</v>
      </c>
      <c r="E37" s="158">
        <v>0</v>
      </c>
      <c r="F37" s="198">
        <v>0</v>
      </c>
      <c r="G37" s="203">
        <v>0</v>
      </c>
      <c r="H37" s="295">
        <f t="shared" si="0"/>
        <v>0</v>
      </c>
      <c r="I37" s="293">
        <v>0</v>
      </c>
    </row>
    <row r="38" spans="1:11" ht="16.8" thickBot="1">
      <c r="A38" s="8" t="s">
        <v>0</v>
      </c>
      <c r="B38" s="213"/>
      <c r="C38" s="214">
        <v>0</v>
      </c>
      <c r="D38" s="215">
        <v>0</v>
      </c>
      <c r="E38" s="216">
        <v>0</v>
      </c>
      <c r="F38" s="217">
        <v>0</v>
      </c>
      <c r="G38" s="290">
        <v>0</v>
      </c>
      <c r="H38" s="297">
        <f t="shared" si="0"/>
        <v>0</v>
      </c>
      <c r="I38" s="293">
        <v>0</v>
      </c>
    </row>
    <row r="39" spans="1:11" ht="16.8" thickBot="1">
      <c r="A39" s="310" t="s">
        <v>33</v>
      </c>
      <c r="B39" s="313"/>
      <c r="C39" s="219">
        <f t="shared" ref="C39:D39" si="1">SUM(C3:C38)</f>
        <v>172</v>
      </c>
      <c r="D39" s="79">
        <f t="shared" si="1"/>
        <v>153</v>
      </c>
      <c r="E39" s="218">
        <f>SUM(E3:E38)</f>
        <v>138</v>
      </c>
      <c r="F39" s="271">
        <f>SUM(F3:F38)</f>
        <v>155</v>
      </c>
      <c r="G39" s="291">
        <f>SUM(G3:G38)</f>
        <v>151</v>
      </c>
      <c r="H39" s="298">
        <f t="shared" si="0"/>
        <v>769</v>
      </c>
      <c r="I39" s="294">
        <f>SUM(I3:I38)</f>
        <v>457</v>
      </c>
    </row>
    <row r="40" spans="1:11">
      <c r="C40" s="1"/>
    </row>
    <row r="41" spans="1:11" ht="16.8" thickBot="1">
      <c r="C41" s="1"/>
      <c r="I41"/>
    </row>
    <row r="42" spans="1:11">
      <c r="C42" s="1"/>
      <c r="I42" s="314" t="s">
        <v>94</v>
      </c>
      <c r="J42" s="315"/>
      <c r="K42" s="316"/>
    </row>
    <row r="43" spans="1:11" ht="25.95" customHeight="1" thickBot="1">
      <c r="C43" s="1"/>
      <c r="I43" s="317"/>
      <c r="J43" s="318"/>
      <c r="K43" s="319"/>
    </row>
    <row r="44" spans="1:11">
      <c r="C44" s="1"/>
    </row>
    <row r="45" spans="1:11">
      <c r="C45" s="1"/>
    </row>
    <row r="46" spans="1:11">
      <c r="C46" s="1"/>
    </row>
    <row r="47" spans="1:11">
      <c r="C47" s="1"/>
    </row>
    <row r="48" spans="1:11">
      <c r="C48" s="1"/>
    </row>
    <row r="49" spans="3:9">
      <c r="C49" s="1"/>
      <c r="D49"/>
      <c r="E49"/>
      <c r="F49"/>
      <c r="G49"/>
      <c r="H49"/>
      <c r="I49"/>
    </row>
    <row r="50" spans="3:9">
      <c r="C50" s="1"/>
      <c r="D50"/>
      <c r="E50"/>
      <c r="F50"/>
      <c r="G50"/>
      <c r="H50"/>
      <c r="I50"/>
    </row>
    <row r="51" spans="3:9">
      <c r="C51" s="1"/>
      <c r="D51"/>
      <c r="E51"/>
      <c r="F51"/>
      <c r="G51"/>
      <c r="H51"/>
      <c r="I51"/>
    </row>
    <row r="52" spans="3:9">
      <c r="C52" s="1"/>
      <c r="D52"/>
      <c r="E52"/>
      <c r="F52"/>
      <c r="G52"/>
      <c r="H52"/>
      <c r="I52"/>
    </row>
    <row r="53" spans="3:9">
      <c r="C53" s="1"/>
      <c r="D53"/>
      <c r="E53"/>
      <c r="F53"/>
      <c r="G53"/>
      <c r="H53"/>
      <c r="I53"/>
    </row>
    <row r="54" spans="3:9">
      <c r="C54" s="1"/>
      <c r="D54"/>
      <c r="E54"/>
      <c r="F54"/>
      <c r="G54"/>
      <c r="H54"/>
      <c r="I54"/>
    </row>
    <row r="55" spans="3:9">
      <c r="C55" s="1"/>
      <c r="D55"/>
      <c r="E55"/>
      <c r="F55"/>
      <c r="G55"/>
      <c r="H55"/>
      <c r="I55"/>
    </row>
    <row r="56" spans="3:9">
      <c r="C56" s="1"/>
      <c r="D56"/>
      <c r="E56"/>
      <c r="F56"/>
      <c r="G56"/>
      <c r="H56"/>
      <c r="I56"/>
    </row>
    <row r="57" spans="3:9">
      <c r="C57" s="1"/>
      <c r="D57"/>
      <c r="E57"/>
      <c r="F57"/>
      <c r="G57"/>
      <c r="H57"/>
      <c r="I57"/>
    </row>
    <row r="58" spans="3:9">
      <c r="C58" s="1"/>
      <c r="D58"/>
      <c r="E58"/>
      <c r="F58"/>
      <c r="G58"/>
      <c r="H58"/>
      <c r="I58"/>
    </row>
    <row r="59" spans="3:9">
      <c r="C59" s="1"/>
      <c r="D59"/>
      <c r="E59"/>
      <c r="F59"/>
      <c r="G59"/>
      <c r="H59"/>
      <c r="I59"/>
    </row>
    <row r="60" spans="3:9">
      <c r="C60" s="1"/>
      <c r="D60"/>
      <c r="E60"/>
      <c r="F60"/>
      <c r="G60"/>
      <c r="H60"/>
      <c r="I60"/>
    </row>
    <row r="61" spans="3:9">
      <c r="C61" s="1"/>
      <c r="D61"/>
      <c r="E61"/>
      <c r="F61"/>
      <c r="G61"/>
      <c r="H61"/>
      <c r="I61"/>
    </row>
    <row r="62" spans="3:9">
      <c r="C62" s="1"/>
      <c r="D62"/>
      <c r="E62"/>
      <c r="F62"/>
      <c r="G62"/>
      <c r="H62"/>
      <c r="I62"/>
    </row>
    <row r="63" spans="3:9">
      <c r="C63" s="1"/>
      <c r="D63"/>
      <c r="E63"/>
      <c r="F63"/>
      <c r="G63"/>
      <c r="H63"/>
      <c r="I63"/>
    </row>
    <row r="64" spans="3:9">
      <c r="C64" s="1"/>
      <c r="D64"/>
      <c r="E64"/>
      <c r="F64"/>
      <c r="G64"/>
      <c r="H64"/>
      <c r="I64"/>
    </row>
    <row r="65" spans="3:9">
      <c r="C65" s="1"/>
      <c r="D65"/>
      <c r="E65"/>
      <c r="F65"/>
      <c r="G65"/>
      <c r="H65"/>
      <c r="I65"/>
    </row>
    <row r="66" spans="3:9">
      <c r="C66" s="1"/>
      <c r="D66"/>
      <c r="E66"/>
      <c r="F66"/>
      <c r="G66"/>
      <c r="H66"/>
      <c r="I66"/>
    </row>
    <row r="67" spans="3:9">
      <c r="C67" s="1"/>
      <c r="D67"/>
      <c r="E67"/>
      <c r="F67"/>
      <c r="G67"/>
      <c r="H67"/>
      <c r="I67"/>
    </row>
    <row r="68" spans="3:9">
      <c r="C68" s="1"/>
      <c r="D68"/>
      <c r="E68"/>
      <c r="F68"/>
      <c r="G68"/>
      <c r="H68"/>
      <c r="I68"/>
    </row>
    <row r="69" spans="3:9">
      <c r="C69" s="1"/>
      <c r="D69"/>
      <c r="E69"/>
      <c r="F69"/>
      <c r="G69"/>
      <c r="H69"/>
      <c r="I69"/>
    </row>
    <row r="70" spans="3:9">
      <c r="C70" s="1"/>
      <c r="D70"/>
      <c r="E70"/>
      <c r="F70"/>
      <c r="G70"/>
      <c r="H70"/>
      <c r="I70"/>
    </row>
    <row r="71" spans="3:9">
      <c r="C71" s="1"/>
      <c r="D71"/>
      <c r="E71"/>
      <c r="F71"/>
      <c r="G71"/>
      <c r="H71"/>
      <c r="I71"/>
    </row>
    <row r="72" spans="3:9">
      <c r="C72" s="1"/>
      <c r="D72"/>
      <c r="E72"/>
      <c r="F72"/>
      <c r="G72"/>
      <c r="H72"/>
      <c r="I72"/>
    </row>
    <row r="73" spans="3:9">
      <c r="C73" s="1"/>
      <c r="D73"/>
      <c r="E73"/>
      <c r="F73"/>
      <c r="G73"/>
      <c r="H73"/>
      <c r="I73"/>
    </row>
    <row r="74" spans="3:9">
      <c r="C74" s="1"/>
      <c r="D74"/>
      <c r="E74"/>
      <c r="F74"/>
      <c r="G74"/>
      <c r="H74"/>
      <c r="I74"/>
    </row>
    <row r="75" spans="3:9">
      <c r="C75" s="1"/>
      <c r="D75"/>
      <c r="E75"/>
      <c r="F75"/>
      <c r="G75"/>
      <c r="H75"/>
      <c r="I75"/>
    </row>
    <row r="76" spans="3:9">
      <c r="C76" s="1"/>
      <c r="D76"/>
      <c r="E76"/>
      <c r="F76"/>
      <c r="G76"/>
      <c r="H76"/>
      <c r="I76"/>
    </row>
    <row r="77" spans="3:9">
      <c r="C77" s="1"/>
      <c r="D77"/>
      <c r="E77"/>
      <c r="F77"/>
      <c r="G77"/>
      <c r="H77"/>
      <c r="I77"/>
    </row>
    <row r="78" spans="3:9">
      <c r="C78" s="1"/>
      <c r="D78"/>
      <c r="E78"/>
      <c r="F78"/>
      <c r="G78"/>
      <c r="H78"/>
      <c r="I78"/>
    </row>
    <row r="79" spans="3:9">
      <c r="C79" s="1"/>
      <c r="D79"/>
      <c r="E79"/>
      <c r="F79"/>
      <c r="G79"/>
      <c r="H79"/>
      <c r="I79"/>
    </row>
    <row r="80" spans="3:9">
      <c r="C80" s="1"/>
      <c r="D80"/>
      <c r="E80"/>
      <c r="F80"/>
      <c r="G80"/>
      <c r="H80"/>
      <c r="I80"/>
    </row>
    <row r="81" spans="3:9">
      <c r="C81" s="1"/>
      <c r="D81"/>
      <c r="E81"/>
      <c r="F81"/>
      <c r="G81"/>
      <c r="H81"/>
      <c r="I81"/>
    </row>
    <row r="82" spans="3:9">
      <c r="C82" s="1"/>
      <c r="D82"/>
      <c r="E82"/>
      <c r="F82"/>
      <c r="G82"/>
      <c r="H82"/>
      <c r="I82"/>
    </row>
    <row r="83" spans="3:9">
      <c r="C83" s="1"/>
      <c r="D83"/>
      <c r="E83"/>
      <c r="F83"/>
      <c r="G83"/>
      <c r="H83"/>
      <c r="I83"/>
    </row>
    <row r="84" spans="3:9">
      <c r="C84" s="1"/>
      <c r="D84"/>
      <c r="E84"/>
      <c r="F84"/>
      <c r="G84"/>
      <c r="H84"/>
      <c r="I84"/>
    </row>
    <row r="85" spans="3:9">
      <c r="C85" s="1"/>
      <c r="D85"/>
      <c r="E85"/>
      <c r="F85"/>
      <c r="G85"/>
      <c r="H85"/>
      <c r="I85"/>
    </row>
    <row r="86" spans="3:9">
      <c r="C86" s="1"/>
      <c r="D86"/>
      <c r="E86"/>
      <c r="F86"/>
      <c r="G86"/>
      <c r="H86"/>
      <c r="I86"/>
    </row>
    <row r="87" spans="3:9">
      <c r="C87" s="1"/>
      <c r="D87"/>
      <c r="E87"/>
      <c r="F87"/>
      <c r="G87"/>
      <c r="H87"/>
      <c r="I87"/>
    </row>
    <row r="88" spans="3:9">
      <c r="C88" s="1"/>
      <c r="D88"/>
      <c r="E88"/>
      <c r="F88"/>
      <c r="G88"/>
      <c r="H88"/>
      <c r="I88"/>
    </row>
    <row r="89" spans="3:9">
      <c r="C89" s="1"/>
      <c r="D89"/>
      <c r="E89"/>
      <c r="F89"/>
      <c r="G89"/>
      <c r="H89"/>
      <c r="I89"/>
    </row>
    <row r="90" spans="3:9">
      <c r="C90" s="1"/>
      <c r="D90"/>
      <c r="E90"/>
      <c r="F90"/>
      <c r="G90"/>
      <c r="H90"/>
      <c r="I90"/>
    </row>
    <row r="91" spans="3:9">
      <c r="C91" s="1"/>
      <c r="D91"/>
      <c r="E91"/>
      <c r="F91"/>
      <c r="G91"/>
      <c r="H91"/>
      <c r="I91"/>
    </row>
    <row r="92" spans="3:9">
      <c r="C92" s="1"/>
      <c r="D92"/>
      <c r="E92"/>
      <c r="F92"/>
      <c r="G92"/>
      <c r="H92"/>
      <c r="I92"/>
    </row>
    <row r="93" spans="3:9">
      <c r="C93" s="1"/>
      <c r="D93"/>
      <c r="E93"/>
      <c r="F93"/>
      <c r="G93"/>
      <c r="H93"/>
      <c r="I93"/>
    </row>
    <row r="94" spans="3:9">
      <c r="C94" s="1"/>
      <c r="D94"/>
      <c r="E94"/>
      <c r="F94"/>
      <c r="G94"/>
      <c r="H94"/>
      <c r="I94"/>
    </row>
    <row r="95" spans="3:9">
      <c r="C95" s="1"/>
      <c r="D95"/>
      <c r="E95"/>
      <c r="F95"/>
      <c r="G95"/>
      <c r="H95"/>
      <c r="I95"/>
    </row>
    <row r="96" spans="3:9">
      <c r="C96" s="1"/>
      <c r="D96"/>
      <c r="E96"/>
      <c r="F96"/>
      <c r="G96"/>
      <c r="H96"/>
      <c r="I96"/>
    </row>
    <row r="97" spans="3:9">
      <c r="C97" s="1"/>
      <c r="D97"/>
      <c r="E97"/>
      <c r="F97"/>
      <c r="G97"/>
      <c r="H97"/>
      <c r="I97"/>
    </row>
    <row r="98" spans="3:9">
      <c r="C98" s="1"/>
      <c r="D98"/>
      <c r="E98"/>
      <c r="F98"/>
      <c r="G98"/>
      <c r="H98"/>
      <c r="I98"/>
    </row>
    <row r="99" spans="3:9">
      <c r="C99" s="1"/>
      <c r="D99"/>
      <c r="E99"/>
      <c r="F99"/>
      <c r="G99"/>
      <c r="H99"/>
      <c r="I99"/>
    </row>
    <row r="100" spans="3:9">
      <c r="C100" s="1"/>
      <c r="D100"/>
      <c r="E100"/>
      <c r="F100"/>
      <c r="G100"/>
      <c r="H100"/>
      <c r="I100"/>
    </row>
    <row r="101" spans="3:9">
      <c r="C101" s="1"/>
      <c r="D101"/>
      <c r="E101"/>
      <c r="F101"/>
      <c r="G101"/>
      <c r="H101"/>
      <c r="I101"/>
    </row>
    <row r="102" spans="3:9">
      <c r="C102" s="1"/>
      <c r="D102"/>
      <c r="E102"/>
      <c r="F102"/>
      <c r="G102"/>
      <c r="H102"/>
      <c r="I102"/>
    </row>
    <row r="103" spans="3:9">
      <c r="C103" s="1"/>
      <c r="D103"/>
      <c r="E103"/>
      <c r="F103"/>
      <c r="G103"/>
      <c r="H103"/>
      <c r="I103"/>
    </row>
    <row r="104" spans="3:9">
      <c r="C104" s="1"/>
      <c r="D104"/>
      <c r="E104"/>
      <c r="F104"/>
      <c r="G104"/>
      <c r="H104"/>
      <c r="I104"/>
    </row>
    <row r="105" spans="3:9">
      <c r="C105" s="1"/>
      <c r="D105"/>
      <c r="E105"/>
      <c r="F105"/>
      <c r="G105"/>
      <c r="H105"/>
      <c r="I105"/>
    </row>
    <row r="106" spans="3:9">
      <c r="C106" s="1"/>
      <c r="D106"/>
      <c r="E106"/>
      <c r="F106"/>
      <c r="G106"/>
      <c r="H106"/>
      <c r="I106"/>
    </row>
    <row r="107" spans="3:9">
      <c r="C107" s="1"/>
      <c r="D107"/>
      <c r="E107"/>
      <c r="F107"/>
      <c r="G107"/>
      <c r="H107"/>
      <c r="I107"/>
    </row>
    <row r="108" spans="3:9">
      <c r="C108" s="1"/>
      <c r="D108"/>
      <c r="E108"/>
      <c r="F108"/>
      <c r="G108"/>
      <c r="H108"/>
      <c r="I108"/>
    </row>
    <row r="109" spans="3:9">
      <c r="C109" s="1"/>
      <c r="D109"/>
      <c r="E109"/>
      <c r="F109"/>
      <c r="G109"/>
      <c r="H109"/>
      <c r="I109"/>
    </row>
    <row r="110" spans="3:9">
      <c r="C110" s="1"/>
      <c r="D110"/>
      <c r="E110"/>
      <c r="F110"/>
      <c r="G110"/>
      <c r="H110"/>
      <c r="I110"/>
    </row>
    <row r="111" spans="3:9">
      <c r="C111" s="1"/>
      <c r="D111"/>
      <c r="E111"/>
      <c r="F111"/>
      <c r="G111"/>
      <c r="H111"/>
      <c r="I111"/>
    </row>
    <row r="112" spans="3:9">
      <c r="C112" s="1"/>
      <c r="D112"/>
      <c r="E112"/>
      <c r="F112"/>
      <c r="G112"/>
      <c r="H112"/>
      <c r="I112"/>
    </row>
    <row r="113" spans="3:9">
      <c r="C113" s="1"/>
      <c r="D113"/>
      <c r="E113"/>
      <c r="F113"/>
      <c r="G113"/>
      <c r="H113"/>
      <c r="I113"/>
    </row>
    <row r="114" spans="3:9">
      <c r="C114" s="1"/>
      <c r="D114"/>
      <c r="E114"/>
      <c r="F114"/>
      <c r="G114"/>
      <c r="H114"/>
      <c r="I114"/>
    </row>
    <row r="115" spans="3:9">
      <c r="C115" s="1"/>
      <c r="D115"/>
      <c r="E115"/>
      <c r="F115"/>
      <c r="G115"/>
      <c r="H115"/>
      <c r="I115"/>
    </row>
    <row r="116" spans="3:9">
      <c r="C116" s="1"/>
      <c r="D116"/>
      <c r="E116"/>
      <c r="F116"/>
      <c r="G116"/>
      <c r="H116"/>
      <c r="I116"/>
    </row>
    <row r="117" spans="3:9">
      <c r="C117" s="1"/>
      <c r="D117"/>
      <c r="E117"/>
      <c r="F117"/>
      <c r="G117"/>
      <c r="H117"/>
      <c r="I117"/>
    </row>
    <row r="118" spans="3:9">
      <c r="C118" s="1"/>
      <c r="D118"/>
      <c r="E118"/>
      <c r="F118"/>
      <c r="G118"/>
      <c r="H118"/>
      <c r="I118"/>
    </row>
    <row r="119" spans="3:9">
      <c r="C119" s="1"/>
      <c r="D119"/>
      <c r="E119"/>
      <c r="F119"/>
      <c r="G119"/>
      <c r="H119"/>
      <c r="I119"/>
    </row>
    <row r="120" spans="3:9">
      <c r="C120" s="1"/>
      <c r="D120"/>
      <c r="E120"/>
      <c r="F120"/>
      <c r="G120"/>
      <c r="H120"/>
      <c r="I120"/>
    </row>
    <row r="121" spans="3:9">
      <c r="C121" s="1"/>
      <c r="D121"/>
      <c r="E121"/>
      <c r="F121"/>
      <c r="G121"/>
      <c r="H121"/>
      <c r="I121"/>
    </row>
    <row r="122" spans="3:9">
      <c r="C122" s="1"/>
      <c r="D122"/>
      <c r="E122"/>
      <c r="F122"/>
      <c r="G122"/>
      <c r="H122"/>
      <c r="I122"/>
    </row>
    <row r="123" spans="3:9">
      <c r="C123" s="1"/>
      <c r="D123"/>
      <c r="E123"/>
      <c r="F123"/>
      <c r="G123"/>
      <c r="H123"/>
      <c r="I123"/>
    </row>
    <row r="124" spans="3:9">
      <c r="C124" s="1"/>
      <c r="D124"/>
      <c r="E124"/>
      <c r="F124"/>
      <c r="G124"/>
      <c r="H124"/>
      <c r="I124"/>
    </row>
    <row r="125" spans="3:9">
      <c r="C125" s="1"/>
      <c r="D125"/>
      <c r="E125"/>
      <c r="F125"/>
      <c r="G125"/>
      <c r="H125"/>
      <c r="I125"/>
    </row>
    <row r="126" spans="3:9">
      <c r="C126" s="1"/>
      <c r="D126"/>
      <c r="E126"/>
      <c r="F126"/>
      <c r="G126"/>
      <c r="H126"/>
      <c r="I126"/>
    </row>
    <row r="127" spans="3:9">
      <c r="C127" s="1"/>
      <c r="D127"/>
      <c r="E127"/>
      <c r="F127"/>
      <c r="G127"/>
      <c r="H127"/>
      <c r="I127"/>
    </row>
    <row r="128" spans="3:9">
      <c r="C128" s="1"/>
      <c r="D128"/>
      <c r="E128"/>
      <c r="F128"/>
      <c r="G128"/>
      <c r="H128"/>
      <c r="I128"/>
    </row>
    <row r="129" spans="3:9">
      <c r="C129" s="1"/>
      <c r="D129"/>
      <c r="E129"/>
      <c r="F129"/>
      <c r="G129"/>
      <c r="H129"/>
      <c r="I129"/>
    </row>
    <row r="130" spans="3:9">
      <c r="C130" s="1"/>
      <c r="D130"/>
      <c r="E130"/>
      <c r="F130"/>
      <c r="G130"/>
      <c r="H130"/>
      <c r="I130"/>
    </row>
    <row r="131" spans="3:9">
      <c r="C131" s="1"/>
      <c r="D131"/>
      <c r="E131"/>
      <c r="F131"/>
      <c r="G131"/>
      <c r="H131"/>
      <c r="I131"/>
    </row>
    <row r="132" spans="3:9">
      <c r="C132" s="1"/>
      <c r="D132"/>
      <c r="E132"/>
      <c r="F132"/>
      <c r="G132"/>
      <c r="H132"/>
      <c r="I132"/>
    </row>
    <row r="133" spans="3:9">
      <c r="C133" s="1"/>
      <c r="D133"/>
      <c r="E133"/>
      <c r="F133"/>
      <c r="G133"/>
      <c r="H133"/>
      <c r="I133"/>
    </row>
    <row r="134" spans="3:9">
      <c r="C134" s="1"/>
      <c r="D134"/>
      <c r="E134"/>
      <c r="F134"/>
      <c r="G134"/>
      <c r="H134"/>
      <c r="I134"/>
    </row>
    <row r="135" spans="3:9">
      <c r="C135" s="1"/>
      <c r="D135"/>
      <c r="E135"/>
      <c r="F135"/>
      <c r="G135"/>
      <c r="H135"/>
      <c r="I135"/>
    </row>
    <row r="136" spans="3:9">
      <c r="C136" s="1"/>
      <c r="D136"/>
      <c r="E136"/>
      <c r="F136"/>
      <c r="G136"/>
      <c r="H136"/>
      <c r="I136"/>
    </row>
    <row r="137" spans="3:9">
      <c r="C137" s="1"/>
      <c r="D137"/>
      <c r="E137"/>
      <c r="F137"/>
      <c r="G137"/>
      <c r="H137"/>
      <c r="I137"/>
    </row>
    <row r="138" spans="3:9">
      <c r="C138" s="1"/>
      <c r="D138"/>
      <c r="E138"/>
      <c r="F138"/>
      <c r="G138"/>
      <c r="H138"/>
      <c r="I138"/>
    </row>
    <row r="139" spans="3:9">
      <c r="C139" s="1"/>
      <c r="D139"/>
      <c r="E139"/>
      <c r="F139"/>
      <c r="G139"/>
      <c r="H139"/>
      <c r="I139"/>
    </row>
    <row r="140" spans="3:9">
      <c r="C140" s="1"/>
      <c r="D140"/>
      <c r="E140"/>
      <c r="F140"/>
      <c r="G140"/>
      <c r="H140"/>
      <c r="I140"/>
    </row>
    <row r="141" spans="3:9">
      <c r="C141" s="1"/>
      <c r="D141"/>
      <c r="E141"/>
      <c r="F141"/>
      <c r="G141"/>
      <c r="H141"/>
      <c r="I141"/>
    </row>
    <row r="142" spans="3:9">
      <c r="C142" s="1"/>
      <c r="D142"/>
      <c r="E142"/>
      <c r="F142"/>
      <c r="G142"/>
      <c r="H142"/>
      <c r="I142"/>
    </row>
    <row r="143" spans="3:9">
      <c r="C143" s="1"/>
      <c r="D143"/>
      <c r="E143"/>
      <c r="F143"/>
      <c r="G143"/>
      <c r="H143"/>
      <c r="I143"/>
    </row>
    <row r="144" spans="3:9">
      <c r="C144" s="1"/>
      <c r="D144"/>
      <c r="E144"/>
      <c r="F144"/>
      <c r="G144"/>
      <c r="H144"/>
      <c r="I144"/>
    </row>
    <row r="145" spans="3:9">
      <c r="C145" s="1"/>
      <c r="D145"/>
      <c r="E145"/>
      <c r="F145"/>
      <c r="G145"/>
      <c r="H145"/>
      <c r="I145"/>
    </row>
    <row r="146" spans="3:9">
      <c r="C146" s="1"/>
      <c r="D146"/>
      <c r="E146"/>
      <c r="F146"/>
      <c r="G146"/>
      <c r="H146"/>
      <c r="I146"/>
    </row>
    <row r="147" spans="3:9">
      <c r="C147" s="1"/>
      <c r="D147"/>
      <c r="E147"/>
      <c r="F147"/>
      <c r="G147"/>
      <c r="H147"/>
      <c r="I147"/>
    </row>
    <row r="148" spans="3:9">
      <c r="C148" s="1"/>
      <c r="D148"/>
      <c r="E148"/>
      <c r="F148"/>
      <c r="G148"/>
      <c r="H148"/>
      <c r="I148"/>
    </row>
    <row r="149" spans="3:9">
      <c r="C149" s="1"/>
      <c r="D149"/>
      <c r="E149"/>
      <c r="F149"/>
      <c r="G149"/>
      <c r="H149"/>
      <c r="I149"/>
    </row>
    <row r="150" spans="3:9">
      <c r="C150" s="1"/>
      <c r="D150"/>
      <c r="E150"/>
      <c r="F150"/>
      <c r="G150"/>
      <c r="H150"/>
      <c r="I150"/>
    </row>
    <row r="151" spans="3:9">
      <c r="C151" s="1"/>
      <c r="D151"/>
      <c r="E151"/>
      <c r="F151"/>
      <c r="G151"/>
      <c r="H151"/>
      <c r="I151"/>
    </row>
    <row r="152" spans="3:9">
      <c r="C152" s="1"/>
      <c r="D152"/>
      <c r="E152"/>
      <c r="F152"/>
      <c r="G152"/>
      <c r="H152"/>
      <c r="I152"/>
    </row>
    <row r="153" spans="3:9">
      <c r="C153" s="1"/>
      <c r="D153"/>
      <c r="E153"/>
      <c r="F153"/>
      <c r="G153"/>
      <c r="H153"/>
      <c r="I153"/>
    </row>
    <row r="154" spans="3:9">
      <c r="C154" s="1"/>
      <c r="D154"/>
      <c r="E154"/>
      <c r="F154"/>
      <c r="G154"/>
      <c r="H154"/>
      <c r="I154"/>
    </row>
    <row r="155" spans="3:9">
      <c r="C155" s="1"/>
      <c r="D155"/>
      <c r="E155"/>
      <c r="F155"/>
      <c r="G155"/>
      <c r="H155"/>
      <c r="I155"/>
    </row>
    <row r="156" spans="3:9">
      <c r="C156" s="1"/>
      <c r="D156"/>
      <c r="E156"/>
      <c r="F156"/>
      <c r="G156"/>
      <c r="H156"/>
      <c r="I156"/>
    </row>
  </sheetData>
  <mergeCells count="3">
    <mergeCell ref="A1:I1"/>
    <mergeCell ref="A39:B39"/>
    <mergeCell ref="I42:K43"/>
  </mergeCells>
  <phoneticPr fontId="1" type="noConversion"/>
  <hyperlinks>
    <hyperlink ref="C3" location="'2020台灣'!A1" display="'2020台灣'!A1"/>
    <hyperlink ref="C5" location="'2020亞洲'!A1" display="'2020亞洲'!A1"/>
    <hyperlink ref="C6" location="'2020亞洲'!A1" display="'2020亞洲'!A1"/>
    <hyperlink ref="C7" location="'2020亞洲'!A1" display="'2020亞洲'!A1"/>
    <hyperlink ref="C15" location="'2020歐洲'!A1" display="'2020歐洲'!A1"/>
    <hyperlink ref="C16" location="'2020歐洲'!A1" display="'2020歐洲'!A1"/>
    <hyperlink ref="C18" location="'2020歐洲'!A1" display="'2020歐洲'!A1"/>
    <hyperlink ref="C19" location="'2020歐洲'!A1" display="'2020歐洲'!A1"/>
    <hyperlink ref="C20" location="'2020歐洲'!A1" display="'2020歐洲'!A1"/>
    <hyperlink ref="C21" location="'2020歐洲'!A1" display="'2020歐洲'!A1"/>
    <hyperlink ref="C22" location="'2020歐洲'!A1" display="'2020歐洲'!A1"/>
    <hyperlink ref="C23" location="'2020歐洲'!A1" display="'2020歐洲'!A1"/>
    <hyperlink ref="C27" location="'2020歐洲'!A1" display="'2020歐洲'!A1"/>
    <hyperlink ref="C29" location="'2020美洲'!A1" display="'2020美洲'!A1"/>
    <hyperlink ref="C31" location="'2020美洲'!A1" display="'2020美洲'!A1"/>
    <hyperlink ref="C32" location="'2020其他境外'!A1" display="'2020其他境外'!A1"/>
    <hyperlink ref="C33" location="'2020其他境外'!A1" display="'2020其他境外'!A1"/>
    <hyperlink ref="C8" location="'2020亞洲'!A1" display="'2020亞洲'!A1"/>
    <hyperlink ref="D29" location="'2021美洲'!A4" display="'2021美洲'!A4"/>
    <hyperlink ref="D25" location="'2021歐洲'!A34" display="'2021歐洲'!A34"/>
    <hyperlink ref="D27" location="'2021歐洲'!A60" display="'2021歐洲'!A60"/>
    <hyperlink ref="D23" location="'2021歐洲'!A9" display="'2021歐洲'!A9"/>
    <hyperlink ref="D22" location="'2021歐洲'!A2" display="'2021歐洲'!A2"/>
    <hyperlink ref="D21" location="'2021歐洲'!A45" display="'2021歐洲'!A45"/>
    <hyperlink ref="D20" location="'2021歐洲'!A36" display="'2021歐洲'!A36"/>
    <hyperlink ref="D19" location="'2021歐洲'!A28" display="'2021歐洲'!A28"/>
    <hyperlink ref="D18" location="'2021歐洲'!A26" display="'2021歐洲'!A26"/>
    <hyperlink ref="D17" location="'2021歐洲'!A66" display="'2021歐洲'!A66"/>
    <hyperlink ref="D16" location="'2021歐洲'!A19" display="'2021歐洲'!A19"/>
    <hyperlink ref="D15" location="'2021歐洲'!A63" display="'2021歐洲'!A63"/>
    <hyperlink ref="D9" location="近5年著名商標案件數統計!A8" display="近5年著名商標案件數統計!A8"/>
    <hyperlink ref="D8" location="'2021亞洲'!A6" display="'2021亞洲'!A6"/>
    <hyperlink ref="D7" location="'2021亞洲'!A10" display="'2021亞洲'!A10"/>
    <hyperlink ref="D6" location="'2021亞洲'!A2" display="'2021亞洲'!A2"/>
    <hyperlink ref="D3" location="'2021台灣'!A1" display="'2021台灣'!A1"/>
    <hyperlink ref="D31" location="'2021美洲'!A46" display="'2021美洲'!A46"/>
    <hyperlink ref="D32" location="'2021美洲'!A2" display="'2021美洲'!A2"/>
    <hyperlink ref="E4" location="'2022亞洲'!H3" display="'2022亞洲'!H3"/>
    <hyperlink ref="E7" location="'2022亞洲'!H24" display="'2022亞洲'!H24"/>
    <hyperlink ref="E8" location="'2022亞洲'!H7" display="'2022亞洲'!H7"/>
    <hyperlink ref="E12" location="'2022歐洲'!H68" display="'2022歐洲'!H68"/>
    <hyperlink ref="E15" location="'2022歐洲'!H64" display="'2022歐洲'!H64"/>
    <hyperlink ref="E18" location="'2022歐洲'!H28" display="'2022歐洲'!H28"/>
    <hyperlink ref="E19" location="'2022歐洲'!H34" display="'2022歐洲'!H34"/>
    <hyperlink ref="E23" location="'2022歐洲'!H18" display="'2022歐洲'!H18"/>
    <hyperlink ref="E25" location="'2022歐洲'!H37" display="'2022歐洲'!H37"/>
    <hyperlink ref="E27" location="'2022歐洲'!H59" display="'2022歐洲'!H59"/>
    <hyperlink ref="E32" location="'2022美洲'!H4" display="'2022美洲'!H4"/>
    <hyperlink ref="E16" location="'2022歐洲'!H25" display="'2022歐洲'!H25"/>
    <hyperlink ref="E21" location="'2022歐洲'!H55" display="'2022歐洲'!H55"/>
    <hyperlink ref="E20" location="'2022歐洲'!H45" display="'2022歐洲'!H45"/>
    <hyperlink ref="E3" location="'2022台灣 '!G37" display="'2022台灣 '!G37"/>
    <hyperlink ref="E9" location="'2022亞洲'!H10" display="'2022亞洲'!H10"/>
    <hyperlink ref="E29" location="'2022美洲'!H42" display="'2022美洲'!H42"/>
    <hyperlink ref="E22" location="近5年著名商標所有人人數統計!H11" display="近5年著名商標所有人人數統計!H11"/>
    <hyperlink ref="E33" location="'2022美洲'!H7" display="'2022美洲'!H7"/>
    <hyperlink ref="E28" location="'2022歐洲'!H75" display="'2022歐洲'!H75"/>
    <hyperlink ref="F4" location="'2023亞洲'!A2" display="'2023亞洲'!A2"/>
    <hyperlink ref="F3" location="'2023台灣 '!G43" display="'2023台灣 '!G43"/>
    <hyperlink ref="F5" location="'2023亞洲'!A7" display="'2023亞洲'!A7"/>
    <hyperlink ref="F8" location="'2023亞洲'!A10" display="'2023亞洲'!A10"/>
    <hyperlink ref="F6" location="'2023亞洲'!A14" display="'2023亞洲'!A14"/>
    <hyperlink ref="F7" location="'2023亞洲'!A19" display="'2023亞洲'!A19"/>
    <hyperlink ref="F18" location="'2023歐洲 '!A35" display="'2023歐洲 '!A35"/>
    <hyperlink ref="F12" location="'2023歐洲 '!A78" display="'2023歐洲 '!A78"/>
    <hyperlink ref="F15" location="'2023歐洲 '!A75" display="'2023歐洲 '!A75"/>
    <hyperlink ref="F26" location="'2023歐洲 '!A23" display="'2023歐洲 '!A23"/>
    <hyperlink ref="F17" location="'2023歐洲 '!A32" display="'2023歐洲 '!A32"/>
    <hyperlink ref="F16" location="'2023歐洲 '!A26" display="'2023歐洲 '!A26"/>
    <hyperlink ref="F19" location="'2023歐洲 '!A38" display="'2023歐洲 '!A38"/>
    <hyperlink ref="F20" location="'2023歐洲 '!A48" display="'2023歐洲 '!A48"/>
    <hyperlink ref="F21" location="'2023歐洲 '!A57" display="'2023歐洲 '!A57"/>
    <hyperlink ref="F22" location="'2023歐洲 '!A2" display="'2023歐洲 '!A2"/>
    <hyperlink ref="F23" location="'2023歐洲 '!A12" display="'2023歐洲 '!A12"/>
    <hyperlink ref="F29" location="'2023美洲'!B6" display="'2023美洲'!B6"/>
    <hyperlink ref="F32" location="'2023美洲'!B2" display="'2023美洲'!B2"/>
    <hyperlink ref="F34" location="'2023其他境外'!A2" display="'2023其他境外'!A2"/>
    <hyperlink ref="F14" location="'2023歐洲 '!A45" display="'2023歐洲 '!A45"/>
    <hyperlink ref="G3" location="'2024台灣'!A1" display="'2024台灣'!A1"/>
    <hyperlink ref="G4" location="'2024亞洲'!A1" display="'2024亞洲'!A1"/>
    <hyperlink ref="G6" location="'2024亞洲'!A1" display="'2024亞洲'!A1"/>
    <hyperlink ref="G7" location="'2024亞洲'!A1" display="'2024亞洲'!A1"/>
    <hyperlink ref="G12" location="'2024歐洲'!A1" display="'2024歐洲'!A1"/>
    <hyperlink ref="G14" location="'2024歐洲'!A1" display="'2024歐洲'!A1"/>
    <hyperlink ref="G15" location="'2024歐洲'!A1" display="'2024歐洲'!A1"/>
    <hyperlink ref="G16" location="'2024歐洲'!A1" display="'2024歐洲'!A1"/>
    <hyperlink ref="G18" location="'2024歐洲'!A1" display="'2024歐洲'!A1"/>
    <hyperlink ref="G19" location="'2024歐洲'!A1" display="'2024歐洲'!A1"/>
    <hyperlink ref="G20" location="'2024歐洲'!A1" display="'2024歐洲'!A1"/>
    <hyperlink ref="G21" location="'2024歐洲'!A1" display="'2024歐洲'!A1"/>
    <hyperlink ref="G22" location="'2024歐洲'!A1" display="'2024歐洲'!A1"/>
    <hyperlink ref="G23" location="'2024歐洲'!A1" display="'2024歐洲'!A1"/>
    <hyperlink ref="G29" location="'2024美洲'!A1" display="'2024美洲'!A1"/>
    <hyperlink ref="G32" location="'2024其他境外'!A1" display="'2024其他境外'!A1"/>
    <hyperlink ref="C4" location="'2020亞洲'!A1" display="'2020亞洲'!A1"/>
    <hyperlink ref="G33" location="'2024其他境外'!A1" display="'2024其他境外'!A1"/>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9"/>
  <sheetViews>
    <sheetView zoomScale="80" zoomScaleNormal="80" workbookViewId="0">
      <pane ySplit="1" topLeftCell="A29" activePane="bottomLeft" state="frozen"/>
      <selection activeCell="A85" sqref="A85"/>
      <selection pane="bottomLeft" activeCell="B4" sqref="B4:B44"/>
    </sheetView>
  </sheetViews>
  <sheetFormatPr defaultRowHeight="16.2"/>
  <cols>
    <col min="1" max="1" width="17.33203125" style="14" customWidth="1"/>
    <col min="2" max="2" width="45.33203125" style="13" customWidth="1"/>
    <col min="3" max="3" width="36.44140625" style="13" customWidth="1"/>
    <col min="4" max="4" width="7" style="1" customWidth="1"/>
    <col min="5" max="5" width="11.6640625" style="4" customWidth="1"/>
    <col min="6" max="6" width="4.44140625" style="4" customWidth="1"/>
    <col min="7" max="7" width="24.6640625" style="4" customWidth="1"/>
    <col min="8" max="8" width="5.77734375" style="4" customWidth="1"/>
    <col min="257" max="257" width="19.33203125" customWidth="1"/>
    <col min="258" max="258" width="25" customWidth="1"/>
    <col min="259" max="259" width="17.33203125" customWidth="1"/>
    <col min="261" max="261" width="11.6640625" customWidth="1"/>
    <col min="262" max="262" width="4.44140625" customWidth="1"/>
    <col min="263" max="263" width="10" customWidth="1"/>
    <col min="264" max="264" width="5.77734375" customWidth="1"/>
    <col min="513" max="513" width="19.33203125" customWidth="1"/>
    <col min="514" max="514" width="25" customWidth="1"/>
    <col min="515" max="515" width="17.33203125" customWidth="1"/>
    <col min="517" max="517" width="11.6640625" customWidth="1"/>
    <col min="518" max="518" width="4.44140625" customWidth="1"/>
    <col min="519" max="519" width="10" customWidth="1"/>
    <col min="520" max="520" width="5.77734375" customWidth="1"/>
    <col min="769" max="769" width="19.33203125" customWidth="1"/>
    <col min="770" max="770" width="25" customWidth="1"/>
    <col min="771" max="771" width="17.33203125" customWidth="1"/>
    <col min="773" max="773" width="11.6640625" customWidth="1"/>
    <col min="774" max="774" width="4.44140625" customWidth="1"/>
    <col min="775" max="775" width="10" customWidth="1"/>
    <col min="776" max="776" width="5.77734375" customWidth="1"/>
    <col min="1025" max="1025" width="19.33203125" customWidth="1"/>
    <col min="1026" max="1026" width="25" customWidth="1"/>
    <col min="1027" max="1027" width="17.33203125" customWidth="1"/>
    <col min="1029" max="1029" width="11.6640625" customWidth="1"/>
    <col min="1030" max="1030" width="4.44140625" customWidth="1"/>
    <col min="1031" max="1031" width="10" customWidth="1"/>
    <col min="1032" max="1032" width="5.77734375" customWidth="1"/>
    <col min="1281" max="1281" width="19.33203125" customWidth="1"/>
    <col min="1282" max="1282" width="25" customWidth="1"/>
    <col min="1283" max="1283" width="17.33203125" customWidth="1"/>
    <col min="1285" max="1285" width="11.6640625" customWidth="1"/>
    <col min="1286" max="1286" width="4.44140625" customWidth="1"/>
    <col min="1287" max="1287" width="10" customWidth="1"/>
    <col min="1288" max="1288" width="5.77734375" customWidth="1"/>
    <col min="1537" max="1537" width="19.33203125" customWidth="1"/>
    <col min="1538" max="1538" width="25" customWidth="1"/>
    <col min="1539" max="1539" width="17.33203125" customWidth="1"/>
    <col min="1541" max="1541" width="11.6640625" customWidth="1"/>
    <col min="1542" max="1542" width="4.44140625" customWidth="1"/>
    <col min="1543" max="1543" width="10" customWidth="1"/>
    <col min="1544" max="1544" width="5.77734375" customWidth="1"/>
    <col min="1793" max="1793" width="19.33203125" customWidth="1"/>
    <col min="1794" max="1794" width="25" customWidth="1"/>
    <col min="1795" max="1795" width="17.33203125" customWidth="1"/>
    <col min="1797" max="1797" width="11.6640625" customWidth="1"/>
    <col min="1798" max="1798" width="4.44140625" customWidth="1"/>
    <col min="1799" max="1799" width="10" customWidth="1"/>
    <col min="1800" max="1800" width="5.77734375" customWidth="1"/>
    <col min="2049" max="2049" width="19.33203125" customWidth="1"/>
    <col min="2050" max="2050" width="25" customWidth="1"/>
    <col min="2051" max="2051" width="17.33203125" customWidth="1"/>
    <col min="2053" max="2053" width="11.6640625" customWidth="1"/>
    <col min="2054" max="2054" width="4.44140625" customWidth="1"/>
    <col min="2055" max="2055" width="10" customWidth="1"/>
    <col min="2056" max="2056" width="5.77734375" customWidth="1"/>
    <col min="2305" max="2305" width="19.33203125" customWidth="1"/>
    <col min="2306" max="2306" width="25" customWidth="1"/>
    <col min="2307" max="2307" width="17.33203125" customWidth="1"/>
    <col min="2309" max="2309" width="11.6640625" customWidth="1"/>
    <col min="2310" max="2310" width="4.44140625" customWidth="1"/>
    <col min="2311" max="2311" width="10" customWidth="1"/>
    <col min="2312" max="2312" width="5.77734375" customWidth="1"/>
    <col min="2561" max="2561" width="19.33203125" customWidth="1"/>
    <col min="2562" max="2562" width="25" customWidth="1"/>
    <col min="2563" max="2563" width="17.33203125" customWidth="1"/>
    <col min="2565" max="2565" width="11.6640625" customWidth="1"/>
    <col min="2566" max="2566" width="4.44140625" customWidth="1"/>
    <col min="2567" max="2567" width="10" customWidth="1"/>
    <col min="2568" max="2568" width="5.77734375" customWidth="1"/>
    <col min="2817" max="2817" width="19.33203125" customWidth="1"/>
    <col min="2818" max="2818" width="25" customWidth="1"/>
    <col min="2819" max="2819" width="17.33203125" customWidth="1"/>
    <col min="2821" max="2821" width="11.6640625" customWidth="1"/>
    <col min="2822" max="2822" width="4.44140625" customWidth="1"/>
    <col min="2823" max="2823" width="10" customWidth="1"/>
    <col min="2824" max="2824" width="5.77734375" customWidth="1"/>
    <col min="3073" max="3073" width="19.33203125" customWidth="1"/>
    <col min="3074" max="3074" width="25" customWidth="1"/>
    <col min="3075" max="3075" width="17.33203125" customWidth="1"/>
    <col min="3077" max="3077" width="11.6640625" customWidth="1"/>
    <col min="3078" max="3078" width="4.44140625" customWidth="1"/>
    <col min="3079" max="3079" width="10" customWidth="1"/>
    <col min="3080" max="3080" width="5.77734375" customWidth="1"/>
    <col min="3329" max="3329" width="19.33203125" customWidth="1"/>
    <col min="3330" max="3330" width="25" customWidth="1"/>
    <col min="3331" max="3331" width="17.33203125" customWidth="1"/>
    <col min="3333" max="3333" width="11.6640625" customWidth="1"/>
    <col min="3334" max="3334" width="4.44140625" customWidth="1"/>
    <col min="3335" max="3335" width="10" customWidth="1"/>
    <col min="3336" max="3336" width="5.77734375" customWidth="1"/>
    <col min="3585" max="3585" width="19.33203125" customWidth="1"/>
    <col min="3586" max="3586" width="25" customWidth="1"/>
    <col min="3587" max="3587" width="17.33203125" customWidth="1"/>
    <col min="3589" max="3589" width="11.6640625" customWidth="1"/>
    <col min="3590" max="3590" width="4.44140625" customWidth="1"/>
    <col min="3591" max="3591" width="10" customWidth="1"/>
    <col min="3592" max="3592" width="5.77734375" customWidth="1"/>
    <col min="3841" max="3841" width="19.33203125" customWidth="1"/>
    <col min="3842" max="3842" width="25" customWidth="1"/>
    <col min="3843" max="3843" width="17.33203125" customWidth="1"/>
    <col min="3845" max="3845" width="11.6640625" customWidth="1"/>
    <col min="3846" max="3846" width="4.44140625" customWidth="1"/>
    <col min="3847" max="3847" width="10" customWidth="1"/>
    <col min="3848" max="3848" width="5.77734375" customWidth="1"/>
    <col min="4097" max="4097" width="19.33203125" customWidth="1"/>
    <col min="4098" max="4098" width="25" customWidth="1"/>
    <col min="4099" max="4099" width="17.33203125" customWidth="1"/>
    <col min="4101" max="4101" width="11.6640625" customWidth="1"/>
    <col min="4102" max="4102" width="4.44140625" customWidth="1"/>
    <col min="4103" max="4103" width="10" customWidth="1"/>
    <col min="4104" max="4104" width="5.77734375" customWidth="1"/>
    <col min="4353" max="4353" width="19.33203125" customWidth="1"/>
    <col min="4354" max="4354" width="25" customWidth="1"/>
    <col min="4355" max="4355" width="17.33203125" customWidth="1"/>
    <col min="4357" max="4357" width="11.6640625" customWidth="1"/>
    <col min="4358" max="4358" width="4.44140625" customWidth="1"/>
    <col min="4359" max="4359" width="10" customWidth="1"/>
    <col min="4360" max="4360" width="5.77734375" customWidth="1"/>
    <col min="4609" max="4609" width="19.33203125" customWidth="1"/>
    <col min="4610" max="4610" width="25" customWidth="1"/>
    <col min="4611" max="4611" width="17.33203125" customWidth="1"/>
    <col min="4613" max="4613" width="11.6640625" customWidth="1"/>
    <col min="4614" max="4614" width="4.44140625" customWidth="1"/>
    <col min="4615" max="4615" width="10" customWidth="1"/>
    <col min="4616" max="4616" width="5.77734375" customWidth="1"/>
    <col min="4865" max="4865" width="19.33203125" customWidth="1"/>
    <col min="4866" max="4866" width="25" customWidth="1"/>
    <col min="4867" max="4867" width="17.33203125" customWidth="1"/>
    <col min="4869" max="4869" width="11.6640625" customWidth="1"/>
    <col min="4870" max="4870" width="4.44140625" customWidth="1"/>
    <col min="4871" max="4871" width="10" customWidth="1"/>
    <col min="4872" max="4872" width="5.77734375" customWidth="1"/>
    <col min="5121" max="5121" width="19.33203125" customWidth="1"/>
    <col min="5122" max="5122" width="25" customWidth="1"/>
    <col min="5123" max="5123" width="17.33203125" customWidth="1"/>
    <col min="5125" max="5125" width="11.6640625" customWidth="1"/>
    <col min="5126" max="5126" width="4.44140625" customWidth="1"/>
    <col min="5127" max="5127" width="10" customWidth="1"/>
    <col min="5128" max="5128" width="5.77734375" customWidth="1"/>
    <col min="5377" max="5377" width="19.33203125" customWidth="1"/>
    <col min="5378" max="5378" width="25" customWidth="1"/>
    <col min="5379" max="5379" width="17.33203125" customWidth="1"/>
    <col min="5381" max="5381" width="11.6640625" customWidth="1"/>
    <col min="5382" max="5382" width="4.44140625" customWidth="1"/>
    <col min="5383" max="5383" width="10" customWidth="1"/>
    <col min="5384" max="5384" width="5.77734375" customWidth="1"/>
    <col min="5633" max="5633" width="19.33203125" customWidth="1"/>
    <col min="5634" max="5634" width="25" customWidth="1"/>
    <col min="5635" max="5635" width="17.33203125" customWidth="1"/>
    <col min="5637" max="5637" width="11.6640625" customWidth="1"/>
    <col min="5638" max="5638" width="4.44140625" customWidth="1"/>
    <col min="5639" max="5639" width="10" customWidth="1"/>
    <col min="5640" max="5640" width="5.77734375" customWidth="1"/>
    <col min="5889" max="5889" width="19.33203125" customWidth="1"/>
    <col min="5890" max="5890" width="25" customWidth="1"/>
    <col min="5891" max="5891" width="17.33203125" customWidth="1"/>
    <col min="5893" max="5893" width="11.6640625" customWidth="1"/>
    <col min="5894" max="5894" width="4.44140625" customWidth="1"/>
    <col min="5895" max="5895" width="10" customWidth="1"/>
    <col min="5896" max="5896" width="5.77734375" customWidth="1"/>
    <col min="6145" max="6145" width="19.33203125" customWidth="1"/>
    <col min="6146" max="6146" width="25" customWidth="1"/>
    <col min="6147" max="6147" width="17.33203125" customWidth="1"/>
    <col min="6149" max="6149" width="11.6640625" customWidth="1"/>
    <col min="6150" max="6150" width="4.44140625" customWidth="1"/>
    <col min="6151" max="6151" width="10" customWidth="1"/>
    <col min="6152" max="6152" width="5.77734375" customWidth="1"/>
    <col min="6401" max="6401" width="19.33203125" customWidth="1"/>
    <col min="6402" max="6402" width="25" customWidth="1"/>
    <col min="6403" max="6403" width="17.33203125" customWidth="1"/>
    <col min="6405" max="6405" width="11.6640625" customWidth="1"/>
    <col min="6406" max="6406" width="4.44140625" customWidth="1"/>
    <col min="6407" max="6407" width="10" customWidth="1"/>
    <col min="6408" max="6408" width="5.77734375" customWidth="1"/>
    <col min="6657" max="6657" width="19.33203125" customWidth="1"/>
    <col min="6658" max="6658" width="25" customWidth="1"/>
    <col min="6659" max="6659" width="17.33203125" customWidth="1"/>
    <col min="6661" max="6661" width="11.6640625" customWidth="1"/>
    <col min="6662" max="6662" width="4.44140625" customWidth="1"/>
    <col min="6663" max="6663" width="10" customWidth="1"/>
    <col min="6664" max="6664" width="5.77734375" customWidth="1"/>
    <col min="6913" max="6913" width="19.33203125" customWidth="1"/>
    <col min="6914" max="6914" width="25" customWidth="1"/>
    <col min="6915" max="6915" width="17.33203125" customWidth="1"/>
    <col min="6917" max="6917" width="11.6640625" customWidth="1"/>
    <col min="6918" max="6918" width="4.44140625" customWidth="1"/>
    <col min="6919" max="6919" width="10" customWidth="1"/>
    <col min="6920" max="6920" width="5.77734375" customWidth="1"/>
    <col min="7169" max="7169" width="19.33203125" customWidth="1"/>
    <col min="7170" max="7170" width="25" customWidth="1"/>
    <col min="7171" max="7171" width="17.33203125" customWidth="1"/>
    <col min="7173" max="7173" width="11.6640625" customWidth="1"/>
    <col min="7174" max="7174" width="4.44140625" customWidth="1"/>
    <col min="7175" max="7175" width="10" customWidth="1"/>
    <col min="7176" max="7176" width="5.77734375" customWidth="1"/>
    <col min="7425" max="7425" width="19.33203125" customWidth="1"/>
    <col min="7426" max="7426" width="25" customWidth="1"/>
    <col min="7427" max="7427" width="17.33203125" customWidth="1"/>
    <col min="7429" max="7429" width="11.6640625" customWidth="1"/>
    <col min="7430" max="7430" width="4.44140625" customWidth="1"/>
    <col min="7431" max="7431" width="10" customWidth="1"/>
    <col min="7432" max="7432" width="5.77734375" customWidth="1"/>
    <col min="7681" max="7681" width="19.33203125" customWidth="1"/>
    <col min="7682" max="7682" width="25" customWidth="1"/>
    <col min="7683" max="7683" width="17.33203125" customWidth="1"/>
    <col min="7685" max="7685" width="11.6640625" customWidth="1"/>
    <col min="7686" max="7686" width="4.44140625" customWidth="1"/>
    <col min="7687" max="7687" width="10" customWidth="1"/>
    <col min="7688" max="7688" width="5.77734375" customWidth="1"/>
    <col min="7937" max="7937" width="19.33203125" customWidth="1"/>
    <col min="7938" max="7938" width="25" customWidth="1"/>
    <col min="7939" max="7939" width="17.33203125" customWidth="1"/>
    <col min="7941" max="7941" width="11.6640625" customWidth="1"/>
    <col min="7942" max="7942" width="4.44140625" customWidth="1"/>
    <col min="7943" max="7943" width="10" customWidth="1"/>
    <col min="7944" max="7944" width="5.77734375" customWidth="1"/>
    <col min="8193" max="8193" width="19.33203125" customWidth="1"/>
    <col min="8194" max="8194" width="25" customWidth="1"/>
    <col min="8195" max="8195" width="17.33203125" customWidth="1"/>
    <col min="8197" max="8197" width="11.6640625" customWidth="1"/>
    <col min="8198" max="8198" width="4.44140625" customWidth="1"/>
    <col min="8199" max="8199" width="10" customWidth="1"/>
    <col min="8200" max="8200" width="5.77734375" customWidth="1"/>
    <col min="8449" max="8449" width="19.33203125" customWidth="1"/>
    <col min="8450" max="8450" width="25" customWidth="1"/>
    <col min="8451" max="8451" width="17.33203125" customWidth="1"/>
    <col min="8453" max="8453" width="11.6640625" customWidth="1"/>
    <col min="8454" max="8454" width="4.44140625" customWidth="1"/>
    <col min="8455" max="8455" width="10" customWidth="1"/>
    <col min="8456" max="8456" width="5.77734375" customWidth="1"/>
    <col min="8705" max="8705" width="19.33203125" customWidth="1"/>
    <col min="8706" max="8706" width="25" customWidth="1"/>
    <col min="8707" max="8707" width="17.33203125" customWidth="1"/>
    <col min="8709" max="8709" width="11.6640625" customWidth="1"/>
    <col min="8710" max="8710" width="4.44140625" customWidth="1"/>
    <col min="8711" max="8711" width="10" customWidth="1"/>
    <col min="8712" max="8712" width="5.77734375" customWidth="1"/>
    <col min="8961" max="8961" width="19.33203125" customWidth="1"/>
    <col min="8962" max="8962" width="25" customWidth="1"/>
    <col min="8963" max="8963" width="17.33203125" customWidth="1"/>
    <col min="8965" max="8965" width="11.6640625" customWidth="1"/>
    <col min="8966" max="8966" width="4.44140625" customWidth="1"/>
    <col min="8967" max="8967" width="10" customWidth="1"/>
    <col min="8968" max="8968" width="5.77734375" customWidth="1"/>
    <col min="9217" max="9217" width="19.33203125" customWidth="1"/>
    <col min="9218" max="9218" width="25" customWidth="1"/>
    <col min="9219" max="9219" width="17.33203125" customWidth="1"/>
    <col min="9221" max="9221" width="11.6640625" customWidth="1"/>
    <col min="9222" max="9222" width="4.44140625" customWidth="1"/>
    <col min="9223" max="9223" width="10" customWidth="1"/>
    <col min="9224" max="9224" width="5.77734375" customWidth="1"/>
    <col min="9473" max="9473" width="19.33203125" customWidth="1"/>
    <col min="9474" max="9474" width="25" customWidth="1"/>
    <col min="9475" max="9475" width="17.33203125" customWidth="1"/>
    <col min="9477" max="9477" width="11.6640625" customWidth="1"/>
    <col min="9478" max="9478" width="4.44140625" customWidth="1"/>
    <col min="9479" max="9479" width="10" customWidth="1"/>
    <col min="9480" max="9480" width="5.77734375" customWidth="1"/>
    <col min="9729" max="9729" width="19.33203125" customWidth="1"/>
    <col min="9730" max="9730" width="25" customWidth="1"/>
    <col min="9731" max="9731" width="17.33203125" customWidth="1"/>
    <col min="9733" max="9733" width="11.6640625" customWidth="1"/>
    <col min="9734" max="9734" width="4.44140625" customWidth="1"/>
    <col min="9735" max="9735" width="10" customWidth="1"/>
    <col min="9736" max="9736" width="5.77734375" customWidth="1"/>
    <col min="9985" max="9985" width="19.33203125" customWidth="1"/>
    <col min="9986" max="9986" width="25" customWidth="1"/>
    <col min="9987" max="9987" width="17.33203125" customWidth="1"/>
    <col min="9989" max="9989" width="11.6640625" customWidth="1"/>
    <col min="9990" max="9990" width="4.44140625" customWidth="1"/>
    <col min="9991" max="9991" width="10" customWidth="1"/>
    <col min="9992" max="9992" width="5.77734375" customWidth="1"/>
    <col min="10241" max="10241" width="19.33203125" customWidth="1"/>
    <col min="10242" max="10242" width="25" customWidth="1"/>
    <col min="10243" max="10243" width="17.33203125" customWidth="1"/>
    <col min="10245" max="10245" width="11.6640625" customWidth="1"/>
    <col min="10246" max="10246" width="4.44140625" customWidth="1"/>
    <col min="10247" max="10247" width="10" customWidth="1"/>
    <col min="10248" max="10248" width="5.77734375" customWidth="1"/>
    <col min="10497" max="10497" width="19.33203125" customWidth="1"/>
    <col min="10498" max="10498" width="25" customWidth="1"/>
    <col min="10499" max="10499" width="17.33203125" customWidth="1"/>
    <col min="10501" max="10501" width="11.6640625" customWidth="1"/>
    <col min="10502" max="10502" width="4.44140625" customWidth="1"/>
    <col min="10503" max="10503" width="10" customWidth="1"/>
    <col min="10504" max="10504" width="5.77734375" customWidth="1"/>
    <col min="10753" max="10753" width="19.33203125" customWidth="1"/>
    <col min="10754" max="10754" width="25" customWidth="1"/>
    <col min="10755" max="10755" width="17.33203125" customWidth="1"/>
    <col min="10757" max="10757" width="11.6640625" customWidth="1"/>
    <col min="10758" max="10758" width="4.44140625" customWidth="1"/>
    <col min="10759" max="10759" width="10" customWidth="1"/>
    <col min="10760" max="10760" width="5.77734375" customWidth="1"/>
    <col min="11009" max="11009" width="19.33203125" customWidth="1"/>
    <col min="11010" max="11010" width="25" customWidth="1"/>
    <col min="11011" max="11011" width="17.33203125" customWidth="1"/>
    <col min="11013" max="11013" width="11.6640625" customWidth="1"/>
    <col min="11014" max="11014" width="4.44140625" customWidth="1"/>
    <col min="11015" max="11015" width="10" customWidth="1"/>
    <col min="11016" max="11016" width="5.77734375" customWidth="1"/>
    <col min="11265" max="11265" width="19.33203125" customWidth="1"/>
    <col min="11266" max="11266" width="25" customWidth="1"/>
    <col min="11267" max="11267" width="17.33203125" customWidth="1"/>
    <col min="11269" max="11269" width="11.6640625" customWidth="1"/>
    <col min="11270" max="11270" width="4.44140625" customWidth="1"/>
    <col min="11271" max="11271" width="10" customWidth="1"/>
    <col min="11272" max="11272" width="5.77734375" customWidth="1"/>
    <col min="11521" max="11521" width="19.33203125" customWidth="1"/>
    <col min="11522" max="11522" width="25" customWidth="1"/>
    <col min="11523" max="11523" width="17.33203125" customWidth="1"/>
    <col min="11525" max="11525" width="11.6640625" customWidth="1"/>
    <col min="11526" max="11526" width="4.44140625" customWidth="1"/>
    <col min="11527" max="11527" width="10" customWidth="1"/>
    <col min="11528" max="11528" width="5.77734375" customWidth="1"/>
    <col min="11777" max="11777" width="19.33203125" customWidth="1"/>
    <col min="11778" max="11778" width="25" customWidth="1"/>
    <col min="11779" max="11779" width="17.33203125" customWidth="1"/>
    <col min="11781" max="11781" width="11.6640625" customWidth="1"/>
    <col min="11782" max="11782" width="4.44140625" customWidth="1"/>
    <col min="11783" max="11783" width="10" customWidth="1"/>
    <col min="11784" max="11784" width="5.77734375" customWidth="1"/>
    <col min="12033" max="12033" width="19.33203125" customWidth="1"/>
    <col min="12034" max="12034" width="25" customWidth="1"/>
    <col min="12035" max="12035" width="17.33203125" customWidth="1"/>
    <col min="12037" max="12037" width="11.6640625" customWidth="1"/>
    <col min="12038" max="12038" width="4.44140625" customWidth="1"/>
    <col min="12039" max="12039" width="10" customWidth="1"/>
    <col min="12040" max="12040" width="5.77734375" customWidth="1"/>
    <col min="12289" max="12289" width="19.33203125" customWidth="1"/>
    <col min="12290" max="12290" width="25" customWidth="1"/>
    <col min="12291" max="12291" width="17.33203125" customWidth="1"/>
    <col min="12293" max="12293" width="11.6640625" customWidth="1"/>
    <col min="12294" max="12294" width="4.44140625" customWidth="1"/>
    <col min="12295" max="12295" width="10" customWidth="1"/>
    <col min="12296" max="12296" width="5.77734375" customWidth="1"/>
    <col min="12545" max="12545" width="19.33203125" customWidth="1"/>
    <col min="12546" max="12546" width="25" customWidth="1"/>
    <col min="12547" max="12547" width="17.33203125" customWidth="1"/>
    <col min="12549" max="12549" width="11.6640625" customWidth="1"/>
    <col min="12550" max="12550" width="4.44140625" customWidth="1"/>
    <col min="12551" max="12551" width="10" customWidth="1"/>
    <col min="12552" max="12552" width="5.77734375" customWidth="1"/>
    <col min="12801" max="12801" width="19.33203125" customWidth="1"/>
    <col min="12802" max="12802" width="25" customWidth="1"/>
    <col min="12803" max="12803" width="17.33203125" customWidth="1"/>
    <col min="12805" max="12805" width="11.6640625" customWidth="1"/>
    <col min="12806" max="12806" width="4.44140625" customWidth="1"/>
    <col min="12807" max="12807" width="10" customWidth="1"/>
    <col min="12808" max="12808" width="5.77734375" customWidth="1"/>
    <col min="13057" max="13057" width="19.33203125" customWidth="1"/>
    <col min="13058" max="13058" width="25" customWidth="1"/>
    <col min="13059" max="13059" width="17.33203125" customWidth="1"/>
    <col min="13061" max="13061" width="11.6640625" customWidth="1"/>
    <col min="13062" max="13062" width="4.44140625" customWidth="1"/>
    <col min="13063" max="13063" width="10" customWidth="1"/>
    <col min="13064" max="13064" width="5.77734375" customWidth="1"/>
    <col min="13313" max="13313" width="19.33203125" customWidth="1"/>
    <col min="13314" max="13314" width="25" customWidth="1"/>
    <col min="13315" max="13315" width="17.33203125" customWidth="1"/>
    <col min="13317" max="13317" width="11.6640625" customWidth="1"/>
    <col min="13318" max="13318" width="4.44140625" customWidth="1"/>
    <col min="13319" max="13319" width="10" customWidth="1"/>
    <col min="13320" max="13320" width="5.77734375" customWidth="1"/>
    <col min="13569" max="13569" width="19.33203125" customWidth="1"/>
    <col min="13570" max="13570" width="25" customWidth="1"/>
    <col min="13571" max="13571" width="17.33203125" customWidth="1"/>
    <col min="13573" max="13573" width="11.6640625" customWidth="1"/>
    <col min="13574" max="13574" width="4.44140625" customWidth="1"/>
    <col min="13575" max="13575" width="10" customWidth="1"/>
    <col min="13576" max="13576" width="5.77734375" customWidth="1"/>
    <col min="13825" max="13825" width="19.33203125" customWidth="1"/>
    <col min="13826" max="13826" width="25" customWidth="1"/>
    <col min="13827" max="13827" width="17.33203125" customWidth="1"/>
    <col min="13829" max="13829" width="11.6640625" customWidth="1"/>
    <col min="13830" max="13830" width="4.44140625" customWidth="1"/>
    <col min="13831" max="13831" width="10" customWidth="1"/>
    <col min="13832" max="13832" width="5.77734375" customWidth="1"/>
    <col min="14081" max="14081" width="19.33203125" customWidth="1"/>
    <col min="14082" max="14082" width="25" customWidth="1"/>
    <col min="14083" max="14083" width="17.33203125" customWidth="1"/>
    <col min="14085" max="14085" width="11.6640625" customWidth="1"/>
    <col min="14086" max="14086" width="4.44140625" customWidth="1"/>
    <col min="14087" max="14087" width="10" customWidth="1"/>
    <col min="14088" max="14088" width="5.77734375" customWidth="1"/>
    <col min="14337" max="14337" width="19.33203125" customWidth="1"/>
    <col min="14338" max="14338" width="25" customWidth="1"/>
    <col min="14339" max="14339" width="17.33203125" customWidth="1"/>
    <col min="14341" max="14341" width="11.6640625" customWidth="1"/>
    <col min="14342" max="14342" width="4.44140625" customWidth="1"/>
    <col min="14343" max="14343" width="10" customWidth="1"/>
    <col min="14344" max="14344" width="5.77734375" customWidth="1"/>
    <col min="14593" max="14593" width="19.33203125" customWidth="1"/>
    <col min="14594" max="14594" width="25" customWidth="1"/>
    <col min="14595" max="14595" width="17.33203125" customWidth="1"/>
    <col min="14597" max="14597" width="11.6640625" customWidth="1"/>
    <col min="14598" max="14598" width="4.44140625" customWidth="1"/>
    <col min="14599" max="14599" width="10" customWidth="1"/>
    <col min="14600" max="14600" width="5.77734375" customWidth="1"/>
    <col min="14849" max="14849" width="19.33203125" customWidth="1"/>
    <col min="14850" max="14850" width="25" customWidth="1"/>
    <col min="14851" max="14851" width="17.33203125" customWidth="1"/>
    <col min="14853" max="14853" width="11.6640625" customWidth="1"/>
    <col min="14854" max="14854" width="4.44140625" customWidth="1"/>
    <col min="14855" max="14855" width="10" customWidth="1"/>
    <col min="14856" max="14856" width="5.77734375" customWidth="1"/>
    <col min="15105" max="15105" width="19.33203125" customWidth="1"/>
    <col min="15106" max="15106" width="25" customWidth="1"/>
    <col min="15107" max="15107" width="17.33203125" customWidth="1"/>
    <col min="15109" max="15109" width="11.6640625" customWidth="1"/>
    <col min="15110" max="15110" width="4.44140625" customWidth="1"/>
    <col min="15111" max="15111" width="10" customWidth="1"/>
    <col min="15112" max="15112" width="5.77734375" customWidth="1"/>
    <col min="15361" max="15361" width="19.33203125" customWidth="1"/>
    <col min="15362" max="15362" width="25" customWidth="1"/>
    <col min="15363" max="15363" width="17.33203125" customWidth="1"/>
    <col min="15365" max="15365" width="11.6640625" customWidth="1"/>
    <col min="15366" max="15366" width="4.44140625" customWidth="1"/>
    <col min="15367" max="15367" width="10" customWidth="1"/>
    <col min="15368" max="15368" width="5.77734375" customWidth="1"/>
    <col min="15617" max="15617" width="19.33203125" customWidth="1"/>
    <col min="15618" max="15618" width="25" customWidth="1"/>
    <col min="15619" max="15619" width="17.33203125" customWidth="1"/>
    <col min="15621" max="15621" width="11.6640625" customWidth="1"/>
    <col min="15622" max="15622" width="4.44140625" customWidth="1"/>
    <col min="15623" max="15623" width="10" customWidth="1"/>
    <col min="15624" max="15624" width="5.77734375" customWidth="1"/>
    <col min="15873" max="15873" width="19.33203125" customWidth="1"/>
    <col min="15874" max="15874" width="25" customWidth="1"/>
    <col min="15875" max="15875" width="17.33203125" customWidth="1"/>
    <col min="15877" max="15877" width="11.6640625" customWidth="1"/>
    <col min="15878" max="15878" width="4.44140625" customWidth="1"/>
    <col min="15879" max="15879" width="10" customWidth="1"/>
    <col min="15880" max="15880" width="5.77734375" customWidth="1"/>
    <col min="16129" max="16129" width="19.33203125" customWidth="1"/>
    <col min="16130" max="16130" width="25" customWidth="1"/>
    <col min="16131" max="16131" width="17.33203125" customWidth="1"/>
    <col min="16133" max="16133" width="11.6640625" customWidth="1"/>
    <col min="16134" max="16134" width="4.44140625" customWidth="1"/>
    <col min="16135" max="16135" width="10" customWidth="1"/>
    <col min="16136" max="16136" width="5.77734375" customWidth="1"/>
    <col min="16383" max="16384" width="9" customWidth="1"/>
  </cols>
  <sheetData>
    <row r="1" spans="1:8" s="12" customFormat="1" ht="32.4">
      <c r="A1" s="62" t="s">
        <v>117</v>
      </c>
      <c r="B1" s="25" t="s">
        <v>37</v>
      </c>
      <c r="C1" s="25" t="s">
        <v>36</v>
      </c>
      <c r="D1" s="27"/>
      <c r="E1" s="25" t="s">
        <v>48</v>
      </c>
      <c r="F1" s="25"/>
      <c r="G1" s="25" t="s">
        <v>49</v>
      </c>
      <c r="H1" s="25"/>
    </row>
    <row r="2" spans="1:8">
      <c r="A2" s="93" t="s">
        <v>139</v>
      </c>
      <c r="B2" s="90" t="s">
        <v>666</v>
      </c>
      <c r="C2" s="90" t="s">
        <v>786</v>
      </c>
      <c r="D2" s="94">
        <v>6</v>
      </c>
      <c r="E2" s="94" t="s">
        <v>85</v>
      </c>
      <c r="F2" s="90">
        <v>6</v>
      </c>
      <c r="G2" s="94" t="s">
        <v>144</v>
      </c>
      <c r="H2" s="90">
        <v>1</v>
      </c>
    </row>
    <row r="3" spans="1:8">
      <c r="A3" s="29"/>
      <c r="B3" s="35"/>
      <c r="C3" s="31"/>
      <c r="D3" s="33"/>
      <c r="E3" s="33"/>
      <c r="F3" s="33"/>
      <c r="G3" s="33"/>
      <c r="H3" s="33"/>
    </row>
    <row r="4" spans="1:8">
      <c r="A4" s="26" t="s">
        <v>66</v>
      </c>
      <c r="B4" s="37" t="s">
        <v>667</v>
      </c>
      <c r="C4" s="30" t="s">
        <v>668</v>
      </c>
      <c r="D4" s="32">
        <v>2</v>
      </c>
      <c r="E4" s="32"/>
      <c r="F4" s="32"/>
      <c r="G4" s="32"/>
      <c r="H4" s="32"/>
    </row>
    <row r="5" spans="1:8">
      <c r="A5" s="26"/>
      <c r="B5" s="38" t="s">
        <v>669</v>
      </c>
      <c r="C5" s="30" t="s">
        <v>670</v>
      </c>
      <c r="D5" s="32">
        <v>1</v>
      </c>
      <c r="E5" s="32"/>
      <c r="F5" s="32"/>
      <c r="G5" s="32"/>
      <c r="H5" s="32"/>
    </row>
    <row r="6" spans="1:8">
      <c r="A6" s="26"/>
      <c r="B6" s="37" t="s">
        <v>671</v>
      </c>
      <c r="C6" s="37" t="s">
        <v>672</v>
      </c>
      <c r="D6" s="32">
        <v>1</v>
      </c>
      <c r="E6" s="32"/>
      <c r="F6" s="32"/>
      <c r="G6" s="32"/>
      <c r="H6" s="32"/>
    </row>
    <row r="7" spans="1:8">
      <c r="A7" s="26"/>
      <c r="B7" s="37" t="s">
        <v>673</v>
      </c>
      <c r="C7" s="39" t="s">
        <v>674</v>
      </c>
      <c r="D7" s="32">
        <v>5</v>
      </c>
      <c r="E7" s="32"/>
      <c r="F7" s="32"/>
      <c r="G7" s="32"/>
      <c r="H7" s="32"/>
    </row>
    <row r="8" spans="1:8">
      <c r="A8" s="26"/>
      <c r="B8" s="38" t="s">
        <v>675</v>
      </c>
      <c r="C8" s="30" t="s">
        <v>676</v>
      </c>
      <c r="D8" s="32">
        <v>2</v>
      </c>
      <c r="E8" s="32"/>
      <c r="F8" s="32"/>
      <c r="G8" s="32"/>
      <c r="H8" s="32"/>
    </row>
    <row r="9" spans="1:8">
      <c r="A9" s="26"/>
      <c r="B9" s="37" t="s">
        <v>677</v>
      </c>
      <c r="C9" s="40" t="s">
        <v>678</v>
      </c>
      <c r="D9" s="32">
        <v>1</v>
      </c>
      <c r="E9" s="32"/>
      <c r="F9" s="32"/>
      <c r="G9" s="32"/>
      <c r="H9" s="32"/>
    </row>
    <row r="10" spans="1:8">
      <c r="A10" s="26"/>
      <c r="B10" s="34" t="s">
        <v>679</v>
      </c>
      <c r="C10" s="34" t="s">
        <v>680</v>
      </c>
      <c r="D10" s="32">
        <v>1</v>
      </c>
      <c r="E10" s="32"/>
      <c r="F10" s="32"/>
      <c r="G10" s="32"/>
      <c r="H10" s="32"/>
    </row>
    <row r="11" spans="1:8" ht="32.4">
      <c r="A11" s="26"/>
      <c r="B11" s="34" t="s">
        <v>753</v>
      </c>
      <c r="C11" s="34" t="s">
        <v>754</v>
      </c>
      <c r="D11" s="32">
        <v>45</v>
      </c>
      <c r="E11" s="32"/>
      <c r="F11" s="32"/>
      <c r="G11" s="32"/>
      <c r="H11" s="32"/>
    </row>
    <row r="12" spans="1:8">
      <c r="A12" s="26"/>
      <c r="B12" s="34" t="s">
        <v>681</v>
      </c>
      <c r="C12" s="34" t="s">
        <v>682</v>
      </c>
      <c r="D12" s="32">
        <v>2</v>
      </c>
      <c r="E12" s="32"/>
      <c r="F12" s="32"/>
      <c r="G12" s="32"/>
      <c r="H12" s="32"/>
    </row>
    <row r="13" spans="1:8">
      <c r="A13" s="26"/>
      <c r="B13" s="34" t="s">
        <v>683</v>
      </c>
      <c r="C13" s="36" t="s">
        <v>684</v>
      </c>
      <c r="D13" s="32">
        <v>2</v>
      </c>
      <c r="E13" s="32"/>
      <c r="F13" s="32"/>
      <c r="G13" s="32"/>
      <c r="H13" s="32"/>
    </row>
    <row r="14" spans="1:8">
      <c r="A14" s="26"/>
      <c r="B14" s="34" t="s">
        <v>685</v>
      </c>
      <c r="C14" s="34" t="s">
        <v>686</v>
      </c>
      <c r="D14" s="32">
        <v>5</v>
      </c>
      <c r="E14" s="32"/>
      <c r="F14" s="32"/>
      <c r="G14" s="32"/>
      <c r="H14" s="32"/>
    </row>
    <row r="15" spans="1:8">
      <c r="A15" s="26"/>
      <c r="B15" s="34" t="s">
        <v>687</v>
      </c>
      <c r="C15" s="34" t="s">
        <v>688</v>
      </c>
      <c r="D15" s="32">
        <v>1</v>
      </c>
      <c r="E15" s="32"/>
      <c r="F15" s="32"/>
      <c r="G15" s="32"/>
      <c r="H15" s="32"/>
    </row>
    <row r="16" spans="1:8">
      <c r="A16" s="26"/>
      <c r="B16" s="34" t="s">
        <v>689</v>
      </c>
      <c r="C16" s="30" t="s">
        <v>690</v>
      </c>
      <c r="D16" s="32">
        <v>2</v>
      </c>
      <c r="E16" s="32"/>
      <c r="F16" s="32"/>
      <c r="G16" s="32"/>
      <c r="H16" s="32"/>
    </row>
    <row r="17" spans="1:8" ht="32.4">
      <c r="A17" s="26"/>
      <c r="B17" s="37" t="s">
        <v>691</v>
      </c>
      <c r="C17" s="37" t="s">
        <v>692</v>
      </c>
      <c r="D17" s="32">
        <v>2</v>
      </c>
      <c r="E17" s="32"/>
      <c r="F17" s="32"/>
      <c r="G17" s="32"/>
      <c r="H17" s="32"/>
    </row>
    <row r="18" spans="1:8">
      <c r="A18" s="26"/>
      <c r="B18" s="34" t="s">
        <v>693</v>
      </c>
      <c r="C18" s="30" t="s">
        <v>694</v>
      </c>
      <c r="D18" s="32">
        <v>3</v>
      </c>
      <c r="E18" s="32"/>
      <c r="F18" s="32"/>
      <c r="G18" s="32"/>
      <c r="H18" s="32"/>
    </row>
    <row r="19" spans="1:8">
      <c r="A19" s="26"/>
      <c r="B19" s="34" t="s">
        <v>695</v>
      </c>
      <c r="C19" s="34" t="s">
        <v>696</v>
      </c>
      <c r="D19" s="32">
        <v>3</v>
      </c>
      <c r="E19" s="32"/>
      <c r="F19" s="32"/>
      <c r="G19" s="32"/>
      <c r="H19" s="32"/>
    </row>
    <row r="20" spans="1:8" ht="32.4">
      <c r="A20" s="26"/>
      <c r="B20" s="37" t="s">
        <v>697</v>
      </c>
      <c r="C20" s="39" t="s">
        <v>698</v>
      </c>
      <c r="D20" s="32">
        <v>3</v>
      </c>
      <c r="E20" s="32"/>
      <c r="F20" s="32"/>
      <c r="G20" s="32"/>
      <c r="H20" s="32"/>
    </row>
    <row r="21" spans="1:8">
      <c r="A21" s="26"/>
      <c r="B21" s="34" t="s">
        <v>734</v>
      </c>
      <c r="C21" s="36" t="s">
        <v>735</v>
      </c>
      <c r="D21" s="32">
        <v>2</v>
      </c>
      <c r="E21" s="32"/>
      <c r="F21" s="32"/>
      <c r="G21" s="32"/>
      <c r="H21" s="32"/>
    </row>
    <row r="22" spans="1:8">
      <c r="A22" s="26"/>
      <c r="B22" s="37" t="s">
        <v>699</v>
      </c>
      <c r="C22" s="37" t="s">
        <v>700</v>
      </c>
      <c r="D22" s="32">
        <v>2</v>
      </c>
      <c r="E22" s="32"/>
      <c r="F22" s="32"/>
      <c r="G22" s="32"/>
      <c r="H22" s="32"/>
    </row>
    <row r="23" spans="1:8">
      <c r="A23" s="26"/>
      <c r="B23" s="34" t="s">
        <v>710</v>
      </c>
      <c r="C23" s="40" t="s">
        <v>711</v>
      </c>
      <c r="D23" s="32">
        <v>3</v>
      </c>
      <c r="E23" s="32"/>
      <c r="F23" s="32"/>
      <c r="G23" s="32"/>
      <c r="H23" s="32"/>
    </row>
    <row r="24" spans="1:8">
      <c r="A24" s="26"/>
      <c r="B24" s="34" t="s">
        <v>712</v>
      </c>
      <c r="C24" s="30" t="s">
        <v>713</v>
      </c>
      <c r="D24" s="32">
        <v>1</v>
      </c>
      <c r="E24" s="32"/>
      <c r="F24" s="32"/>
      <c r="G24" s="32"/>
      <c r="H24" s="32"/>
    </row>
    <row r="25" spans="1:8">
      <c r="A25" s="26"/>
      <c r="B25" s="34" t="s">
        <v>714</v>
      </c>
      <c r="C25" s="30" t="s">
        <v>715</v>
      </c>
      <c r="D25" s="32">
        <v>1</v>
      </c>
      <c r="E25" s="32"/>
      <c r="F25" s="32"/>
      <c r="G25" s="32"/>
      <c r="H25" s="32"/>
    </row>
    <row r="26" spans="1:8">
      <c r="A26" s="26"/>
      <c r="B26" s="37" t="s">
        <v>716</v>
      </c>
      <c r="C26" s="37" t="s">
        <v>717</v>
      </c>
      <c r="D26" s="32">
        <v>1</v>
      </c>
      <c r="E26" s="32"/>
      <c r="F26" s="32"/>
      <c r="G26" s="32"/>
      <c r="H26" s="32"/>
    </row>
    <row r="27" spans="1:8" ht="32.4">
      <c r="A27" s="26"/>
      <c r="B27" s="34" t="s">
        <v>718</v>
      </c>
      <c r="C27" s="34" t="s">
        <v>719</v>
      </c>
      <c r="D27" s="32">
        <v>6</v>
      </c>
      <c r="E27" s="32"/>
      <c r="F27" s="32"/>
      <c r="G27" s="32"/>
      <c r="H27" s="32"/>
    </row>
    <row r="28" spans="1:8">
      <c r="A28" s="26"/>
      <c r="B28" s="34" t="s">
        <v>720</v>
      </c>
      <c r="C28" s="30" t="s">
        <v>721</v>
      </c>
      <c r="D28" s="32">
        <v>3</v>
      </c>
      <c r="E28" s="32"/>
      <c r="F28" s="32"/>
      <c r="G28" s="32"/>
      <c r="H28" s="32"/>
    </row>
    <row r="29" spans="1:8">
      <c r="A29" s="26"/>
      <c r="B29" s="37" t="s">
        <v>722</v>
      </c>
      <c r="C29" s="39" t="s">
        <v>723</v>
      </c>
      <c r="D29" s="32">
        <v>4</v>
      </c>
      <c r="E29" s="32"/>
      <c r="F29" s="32"/>
      <c r="G29" s="32"/>
      <c r="H29" s="32"/>
    </row>
    <row r="30" spans="1:8">
      <c r="A30" s="26"/>
      <c r="B30" s="34" t="s">
        <v>724</v>
      </c>
      <c r="C30" s="36" t="s">
        <v>726</v>
      </c>
      <c r="D30" s="32">
        <f>279-253+1</f>
        <v>27</v>
      </c>
      <c r="E30" s="32"/>
      <c r="F30" s="32"/>
      <c r="G30" s="32"/>
      <c r="H30" s="32"/>
    </row>
    <row r="31" spans="1:8" ht="32.4">
      <c r="A31" s="26"/>
      <c r="B31" s="34" t="s">
        <v>725</v>
      </c>
      <c r="C31" s="40" t="s">
        <v>727</v>
      </c>
      <c r="D31" s="32">
        <v>3</v>
      </c>
      <c r="E31" s="32"/>
      <c r="F31" s="32"/>
      <c r="G31" s="32"/>
      <c r="H31" s="32"/>
    </row>
    <row r="32" spans="1:8">
      <c r="A32" s="26"/>
      <c r="B32" s="37" t="s">
        <v>728</v>
      </c>
      <c r="C32" s="30" t="s">
        <v>729</v>
      </c>
      <c r="D32" s="32">
        <v>1</v>
      </c>
      <c r="E32" s="32"/>
      <c r="F32" s="32"/>
      <c r="G32" s="32"/>
      <c r="H32" s="32"/>
    </row>
    <row r="33" spans="1:8">
      <c r="A33" s="26"/>
      <c r="B33" s="37" t="s">
        <v>730</v>
      </c>
      <c r="C33" s="39" t="s">
        <v>731</v>
      </c>
      <c r="D33" s="32">
        <v>2</v>
      </c>
      <c r="E33" s="32"/>
      <c r="F33" s="32"/>
      <c r="G33" s="32"/>
      <c r="H33" s="32"/>
    </row>
    <row r="34" spans="1:8">
      <c r="A34" s="26"/>
      <c r="B34" s="34" t="s">
        <v>732</v>
      </c>
      <c r="C34" s="30" t="s">
        <v>733</v>
      </c>
      <c r="D34" s="32">
        <f>297-286+1</f>
        <v>12</v>
      </c>
      <c r="E34" s="32"/>
      <c r="F34" s="32"/>
      <c r="G34" s="32"/>
      <c r="H34" s="32"/>
    </row>
    <row r="35" spans="1:8">
      <c r="A35" s="26"/>
      <c r="B35" s="34" t="s">
        <v>736</v>
      </c>
      <c r="C35" s="30" t="s">
        <v>737</v>
      </c>
      <c r="D35" s="32">
        <v>3</v>
      </c>
      <c r="E35" s="32"/>
      <c r="F35" s="32"/>
      <c r="G35" s="32"/>
      <c r="H35" s="32"/>
    </row>
    <row r="36" spans="1:8">
      <c r="A36" s="26"/>
      <c r="B36" s="34" t="s">
        <v>738</v>
      </c>
      <c r="C36" s="34" t="s">
        <v>739</v>
      </c>
      <c r="D36" s="32">
        <v>2</v>
      </c>
      <c r="E36" s="32"/>
      <c r="F36" s="32"/>
      <c r="G36" s="32"/>
      <c r="H36" s="32"/>
    </row>
    <row r="37" spans="1:8">
      <c r="A37" s="26"/>
      <c r="B37" s="34" t="s">
        <v>740</v>
      </c>
      <c r="C37" s="40" t="s">
        <v>741</v>
      </c>
      <c r="D37" s="32">
        <v>1</v>
      </c>
      <c r="E37" s="32"/>
      <c r="F37" s="32"/>
      <c r="G37" s="32"/>
      <c r="H37" s="32"/>
    </row>
    <row r="38" spans="1:8">
      <c r="A38" s="26"/>
      <c r="B38" s="34" t="s">
        <v>742</v>
      </c>
      <c r="C38" s="41" t="s">
        <v>743</v>
      </c>
      <c r="D38" s="32">
        <v>4</v>
      </c>
      <c r="E38" s="32"/>
      <c r="F38" s="32"/>
      <c r="G38" s="32"/>
      <c r="H38" s="32"/>
    </row>
    <row r="39" spans="1:8">
      <c r="A39" s="26"/>
      <c r="B39" s="37" t="s">
        <v>744</v>
      </c>
      <c r="C39" s="37" t="s">
        <v>745</v>
      </c>
      <c r="D39" s="32">
        <v>2</v>
      </c>
      <c r="E39" s="32"/>
      <c r="F39" s="32"/>
      <c r="G39" s="32"/>
      <c r="H39" s="32"/>
    </row>
    <row r="40" spans="1:8">
      <c r="A40" s="26"/>
      <c r="B40" s="34" t="s">
        <v>746</v>
      </c>
      <c r="C40" s="36" t="s">
        <v>747</v>
      </c>
      <c r="D40" s="32">
        <v>3</v>
      </c>
      <c r="E40" s="32"/>
      <c r="F40" s="32"/>
      <c r="G40" s="32"/>
      <c r="H40" s="32"/>
    </row>
    <row r="41" spans="1:8">
      <c r="A41" s="26"/>
      <c r="B41" s="34" t="s">
        <v>748</v>
      </c>
      <c r="C41" s="30" t="s">
        <v>749</v>
      </c>
      <c r="D41" s="32">
        <v>2</v>
      </c>
      <c r="E41" s="32"/>
      <c r="F41" s="32"/>
      <c r="G41" s="32"/>
      <c r="H41" s="32"/>
    </row>
    <row r="42" spans="1:8">
      <c r="A42" s="26"/>
      <c r="B42" s="30" t="s">
        <v>750</v>
      </c>
      <c r="C42" s="30" t="s">
        <v>778</v>
      </c>
      <c r="D42" s="32">
        <v>1</v>
      </c>
      <c r="E42" s="32"/>
      <c r="F42" s="32"/>
      <c r="G42" s="32"/>
      <c r="H42" s="32"/>
    </row>
    <row r="43" spans="1:8" ht="48.6">
      <c r="A43" s="26"/>
      <c r="B43" s="34" t="s">
        <v>751</v>
      </c>
      <c r="C43" s="30" t="s">
        <v>752</v>
      </c>
      <c r="D43" s="32">
        <v>4</v>
      </c>
      <c r="E43" s="32"/>
      <c r="F43" s="32"/>
      <c r="G43" s="32"/>
      <c r="H43" s="32"/>
    </row>
    <row r="44" spans="1:8">
      <c r="A44" s="26"/>
      <c r="B44" s="37" t="s">
        <v>755</v>
      </c>
      <c r="C44" s="37" t="s">
        <v>756</v>
      </c>
      <c r="D44" s="32">
        <v>2</v>
      </c>
      <c r="E44" s="32" t="s">
        <v>38</v>
      </c>
      <c r="F44" s="32">
        <f>SUM(D4:D44)</f>
        <v>173</v>
      </c>
      <c r="G44" s="32" t="s">
        <v>44</v>
      </c>
      <c r="H44" s="32">
        <f>44-4+1</f>
        <v>41</v>
      </c>
    </row>
    <row r="45" spans="1:8">
      <c r="A45" s="29"/>
      <c r="B45" s="35"/>
      <c r="C45" s="31"/>
      <c r="D45" s="33"/>
      <c r="E45" s="33"/>
      <c r="F45" s="33"/>
      <c r="G45" s="33"/>
      <c r="H45" s="33"/>
    </row>
    <row r="46" spans="1:8">
      <c r="A46" s="26" t="s">
        <v>67</v>
      </c>
      <c r="B46" s="42" t="s">
        <v>757</v>
      </c>
      <c r="C46" s="42" t="s">
        <v>68</v>
      </c>
      <c r="D46" s="32">
        <v>5</v>
      </c>
      <c r="E46" s="32"/>
      <c r="F46" s="32"/>
      <c r="G46" s="32"/>
      <c r="H46" s="32"/>
    </row>
    <row r="47" spans="1:8">
      <c r="A47" s="120"/>
      <c r="B47" s="136" t="s">
        <v>758</v>
      </c>
      <c r="C47" s="136" t="s">
        <v>759</v>
      </c>
      <c r="D47" s="137">
        <v>2</v>
      </c>
      <c r="E47" s="32" t="s">
        <v>38</v>
      </c>
      <c r="F47" s="32">
        <f>SUM(D46:D47)</f>
        <v>7</v>
      </c>
      <c r="G47" s="32" t="s">
        <v>44</v>
      </c>
      <c r="H47" s="32">
        <f>45-44+1</f>
        <v>2</v>
      </c>
    </row>
    <row r="48" spans="1:8">
      <c r="A48" s="76"/>
      <c r="B48" s="75"/>
      <c r="C48" s="75"/>
      <c r="D48" s="65"/>
      <c r="E48" s="60" t="s">
        <v>43</v>
      </c>
      <c r="F48" s="60">
        <f>SUM(F2:F47)</f>
        <v>186</v>
      </c>
      <c r="G48" s="60" t="s">
        <v>79</v>
      </c>
      <c r="H48" s="61">
        <f>SUM(H2:H47)</f>
        <v>44</v>
      </c>
    </row>
    <row r="49" ht="36.6" customHeight="1"/>
  </sheetData>
  <phoneticPr fontId="1" type="noConversion"/>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0"/>
  <sheetViews>
    <sheetView zoomScale="66" zoomScaleNormal="66" workbookViewId="0"/>
  </sheetViews>
  <sheetFormatPr defaultColWidth="8.77734375" defaultRowHeight="16.2"/>
  <cols>
    <col min="1" max="1" width="39.77734375" style="103" customWidth="1"/>
    <col min="2" max="2" width="68.6640625" style="103" customWidth="1"/>
    <col min="3" max="3" width="13.21875" style="103" customWidth="1"/>
    <col min="4" max="16384" width="8.77734375" style="103"/>
  </cols>
  <sheetData>
    <row r="1" spans="1:7">
      <c r="A1" s="113" t="s">
        <v>72</v>
      </c>
      <c r="B1" s="113" t="s">
        <v>69</v>
      </c>
      <c r="C1" s="113" t="s">
        <v>70</v>
      </c>
      <c r="D1" s="114"/>
      <c r="E1" s="114"/>
      <c r="F1" s="114"/>
      <c r="G1" s="114"/>
    </row>
    <row r="2" spans="1:7">
      <c r="A2" s="114" t="s">
        <v>334</v>
      </c>
      <c r="B2" s="114" t="s">
        <v>204</v>
      </c>
      <c r="C2" s="114">
        <v>8</v>
      </c>
      <c r="D2" s="114"/>
      <c r="E2" s="114"/>
      <c r="F2" s="114"/>
      <c r="G2" s="114"/>
    </row>
    <row r="3" spans="1:7">
      <c r="A3" s="114" t="s">
        <v>335</v>
      </c>
      <c r="B3" s="114" t="s">
        <v>278</v>
      </c>
      <c r="C3" s="114">
        <v>3</v>
      </c>
      <c r="D3" s="114"/>
      <c r="E3" s="114"/>
      <c r="F3" s="114"/>
      <c r="G3" s="114"/>
    </row>
    <row r="4" spans="1:7">
      <c r="A4" s="114" t="s">
        <v>336</v>
      </c>
      <c r="B4" s="114" t="s">
        <v>760</v>
      </c>
      <c r="C4" s="114">
        <v>4</v>
      </c>
      <c r="D4" s="114"/>
      <c r="E4" s="114"/>
      <c r="F4" s="114"/>
      <c r="G4" s="114"/>
    </row>
    <row r="5" spans="1:7">
      <c r="A5" s="102" t="s">
        <v>475</v>
      </c>
      <c r="B5" s="102" t="s">
        <v>476</v>
      </c>
      <c r="C5" s="102">
        <v>1</v>
      </c>
      <c r="D5" s="102"/>
      <c r="E5" s="102"/>
      <c r="F5" s="102"/>
      <c r="G5" s="102"/>
    </row>
    <row r="6" spans="1:7">
      <c r="A6" s="114" t="s">
        <v>337</v>
      </c>
      <c r="B6" s="114" t="s">
        <v>173</v>
      </c>
      <c r="C6" s="114">
        <v>2</v>
      </c>
      <c r="D6" s="114"/>
      <c r="E6" s="114"/>
      <c r="F6" s="114"/>
      <c r="G6" s="114"/>
    </row>
    <row r="7" spans="1:7">
      <c r="A7" s="102" t="s">
        <v>338</v>
      </c>
      <c r="B7" s="102" t="s">
        <v>154</v>
      </c>
      <c r="C7" s="102">
        <v>2</v>
      </c>
      <c r="D7" s="102"/>
      <c r="E7" s="102"/>
      <c r="F7" s="102"/>
      <c r="G7" s="102"/>
    </row>
    <row r="8" spans="1:7">
      <c r="A8" s="114" t="s">
        <v>339</v>
      </c>
      <c r="B8" s="114" t="s">
        <v>207</v>
      </c>
      <c r="C8" s="114">
        <v>7</v>
      </c>
      <c r="D8" s="114"/>
      <c r="E8" s="114"/>
      <c r="F8" s="114"/>
      <c r="G8" s="114"/>
    </row>
    <row r="9" spans="1:7">
      <c r="A9" s="114" t="s">
        <v>340</v>
      </c>
      <c r="B9" s="114" t="s">
        <v>182</v>
      </c>
      <c r="C9" s="114">
        <v>6</v>
      </c>
      <c r="D9" s="114"/>
      <c r="E9" s="114"/>
      <c r="F9" s="114"/>
      <c r="G9" s="114"/>
    </row>
    <row r="10" spans="1:7">
      <c r="A10" s="114" t="s">
        <v>341</v>
      </c>
      <c r="B10" s="114" t="s">
        <v>265</v>
      </c>
      <c r="C10" s="114">
        <v>2</v>
      </c>
      <c r="D10" s="114"/>
      <c r="E10" s="114"/>
      <c r="F10" s="114"/>
      <c r="G10" s="114"/>
    </row>
    <row r="11" spans="1:7">
      <c r="A11" s="114" t="s">
        <v>342</v>
      </c>
      <c r="B11" s="114" t="s">
        <v>208</v>
      </c>
      <c r="C11" s="114">
        <v>4</v>
      </c>
      <c r="D11" s="114"/>
      <c r="E11" s="114"/>
      <c r="F11" s="114"/>
      <c r="G11" s="114"/>
    </row>
    <row r="12" spans="1:7">
      <c r="A12" s="114" t="s">
        <v>343</v>
      </c>
      <c r="B12" s="114" t="s">
        <v>211</v>
      </c>
      <c r="C12" s="114">
        <v>7</v>
      </c>
      <c r="D12" s="114"/>
      <c r="E12" s="114"/>
      <c r="F12" s="114"/>
      <c r="G12" s="114"/>
    </row>
    <row r="13" spans="1:7">
      <c r="A13" s="114" t="s">
        <v>344</v>
      </c>
      <c r="B13" s="114" t="s">
        <v>156</v>
      </c>
      <c r="C13" s="114">
        <v>3</v>
      </c>
      <c r="D13" s="114"/>
      <c r="E13" s="114"/>
      <c r="F13" s="114"/>
      <c r="G13" s="114"/>
    </row>
    <row r="14" spans="1:7">
      <c r="A14" s="114" t="s">
        <v>345</v>
      </c>
      <c r="B14" s="114" t="s">
        <v>230</v>
      </c>
      <c r="C14" s="114">
        <v>2</v>
      </c>
      <c r="D14" s="114"/>
      <c r="E14" s="114"/>
      <c r="F14" s="114"/>
      <c r="G14" s="114"/>
    </row>
    <row r="15" spans="1:7">
      <c r="A15" s="114" t="s">
        <v>346</v>
      </c>
      <c r="B15" s="114" t="s">
        <v>205</v>
      </c>
      <c r="C15" s="114">
        <v>1</v>
      </c>
      <c r="D15" s="114"/>
      <c r="E15" s="114"/>
      <c r="F15" s="114"/>
      <c r="G15" s="114"/>
    </row>
    <row r="16" spans="1:7">
      <c r="A16" s="114" t="s">
        <v>347</v>
      </c>
      <c r="B16" s="114" t="s">
        <v>241</v>
      </c>
      <c r="C16" s="114">
        <v>1</v>
      </c>
      <c r="D16" s="114"/>
      <c r="E16" s="114"/>
      <c r="F16" s="114"/>
      <c r="G16" s="114"/>
    </row>
    <row r="17" spans="1:7">
      <c r="A17" s="114" t="s">
        <v>763</v>
      </c>
      <c r="B17" s="114" t="s">
        <v>209</v>
      </c>
      <c r="C17" s="114">
        <v>9</v>
      </c>
      <c r="D17" s="114"/>
      <c r="E17" s="114"/>
      <c r="F17" s="114"/>
      <c r="G17" s="114"/>
    </row>
    <row r="18" spans="1:7">
      <c r="A18" s="114" t="s">
        <v>348</v>
      </c>
      <c r="B18" s="114" t="s">
        <v>266</v>
      </c>
      <c r="C18" s="114">
        <v>2</v>
      </c>
      <c r="D18" s="114"/>
      <c r="E18" s="114"/>
      <c r="F18" s="114"/>
      <c r="G18" s="114"/>
    </row>
    <row r="19" spans="1:7">
      <c r="A19" s="114" t="s">
        <v>349</v>
      </c>
      <c r="B19" s="114" t="s">
        <v>206</v>
      </c>
      <c r="C19" s="114">
        <v>5</v>
      </c>
      <c r="D19" s="114"/>
      <c r="E19" s="114"/>
      <c r="F19" s="114"/>
      <c r="G19" s="114"/>
    </row>
    <row r="20" spans="1:7">
      <c r="A20" s="114" t="s">
        <v>274</v>
      </c>
      <c r="B20" s="114" t="s">
        <v>275</v>
      </c>
      <c r="C20" s="114">
        <v>2</v>
      </c>
      <c r="D20" s="114"/>
      <c r="E20" s="114"/>
      <c r="F20" s="114"/>
      <c r="G20" s="114"/>
    </row>
    <row r="21" spans="1:7">
      <c r="A21" s="114" t="s">
        <v>41</v>
      </c>
      <c r="B21" s="114" t="s">
        <v>276</v>
      </c>
      <c r="C21" s="114">
        <v>2</v>
      </c>
      <c r="D21" s="114"/>
      <c r="E21" s="114"/>
      <c r="F21" s="114"/>
      <c r="G21" s="114"/>
    </row>
    <row r="22" spans="1:7">
      <c r="A22" s="114" t="s">
        <v>302</v>
      </c>
      <c r="B22" s="114" t="s">
        <v>303</v>
      </c>
      <c r="C22" s="114">
        <v>1</v>
      </c>
      <c r="D22" s="114"/>
      <c r="E22" s="114"/>
      <c r="F22" s="114"/>
      <c r="G22" s="114"/>
    </row>
    <row r="23" spans="1:7">
      <c r="A23" s="114" t="s">
        <v>217</v>
      </c>
      <c r="B23" s="114" t="s">
        <v>218</v>
      </c>
      <c r="C23" s="114">
        <v>2</v>
      </c>
      <c r="D23" s="114"/>
      <c r="E23" s="114"/>
      <c r="F23" s="114"/>
      <c r="G23" s="114"/>
    </row>
    <row r="24" spans="1:7">
      <c r="A24" s="114" t="s">
        <v>129</v>
      </c>
      <c r="B24" s="114" t="s">
        <v>229</v>
      </c>
      <c r="C24" s="114">
        <v>1</v>
      </c>
      <c r="D24" s="114"/>
      <c r="E24" s="114"/>
      <c r="F24" s="114"/>
      <c r="G24" s="114"/>
    </row>
    <row r="25" spans="1:7">
      <c r="A25" s="114" t="s">
        <v>279</v>
      </c>
      <c r="B25" s="114" t="s">
        <v>280</v>
      </c>
      <c r="C25" s="114">
        <v>2</v>
      </c>
      <c r="D25" s="114"/>
      <c r="E25" s="114"/>
      <c r="F25" s="114"/>
      <c r="G25" s="114"/>
    </row>
    <row r="26" spans="1:7">
      <c r="A26" s="114" t="s">
        <v>212</v>
      </c>
      <c r="B26" s="114" t="s">
        <v>213</v>
      </c>
      <c r="C26" s="114">
        <v>2</v>
      </c>
      <c r="D26" s="114"/>
      <c r="E26" s="114"/>
      <c r="F26" s="114"/>
      <c r="G26" s="114"/>
    </row>
    <row r="27" spans="1:7">
      <c r="A27" s="114" t="s">
        <v>184</v>
      </c>
      <c r="B27" s="114" t="s">
        <v>185</v>
      </c>
      <c r="C27" s="114">
        <v>1</v>
      </c>
      <c r="D27" s="114"/>
      <c r="E27" s="114"/>
      <c r="F27" s="114"/>
      <c r="G27" s="114"/>
    </row>
    <row r="28" spans="1:7">
      <c r="A28" s="114" t="s">
        <v>137</v>
      </c>
      <c r="B28" s="114" t="s">
        <v>214</v>
      </c>
      <c r="C28" s="114">
        <v>4</v>
      </c>
      <c r="D28" s="114"/>
      <c r="E28" s="114"/>
      <c r="F28" s="114"/>
      <c r="G28" s="114"/>
    </row>
    <row r="29" spans="1:7">
      <c r="A29" s="114" t="s">
        <v>128</v>
      </c>
      <c r="B29" s="114" t="s">
        <v>181</v>
      </c>
      <c r="C29" s="114">
        <v>2</v>
      </c>
      <c r="D29" s="114"/>
      <c r="E29" s="114"/>
      <c r="F29" s="114"/>
      <c r="G29" s="114"/>
    </row>
    <row r="30" spans="1:7">
      <c r="A30" s="114" t="s">
        <v>175</v>
      </c>
      <c r="B30" s="114" t="s">
        <v>176</v>
      </c>
      <c r="C30" s="114">
        <v>4</v>
      </c>
      <c r="D30" s="114"/>
      <c r="E30" s="114"/>
      <c r="F30" s="114"/>
      <c r="G30" s="114"/>
    </row>
    <row r="31" spans="1:7">
      <c r="A31" s="114" t="s">
        <v>350</v>
      </c>
      <c r="B31" s="114" t="s">
        <v>210</v>
      </c>
      <c r="C31" s="114">
        <v>7</v>
      </c>
      <c r="D31" s="114"/>
      <c r="E31" s="114"/>
      <c r="F31" s="114"/>
      <c r="G31" s="114"/>
    </row>
    <row r="32" spans="1:7">
      <c r="A32" s="114" t="s">
        <v>170</v>
      </c>
      <c r="B32" s="114" t="s">
        <v>174</v>
      </c>
      <c r="C32" s="114">
        <v>24</v>
      </c>
      <c r="D32" s="114"/>
      <c r="E32" s="114"/>
      <c r="F32" s="114"/>
      <c r="G32" s="114"/>
    </row>
    <row r="33" spans="1:7">
      <c r="A33" s="114" t="s">
        <v>351</v>
      </c>
      <c r="B33" s="114" t="s">
        <v>297</v>
      </c>
      <c r="C33" s="114">
        <v>3</v>
      </c>
      <c r="D33" s="114"/>
      <c r="E33" s="114"/>
      <c r="F33" s="114"/>
      <c r="G33" s="114"/>
    </row>
    <row r="34" spans="1:7">
      <c r="A34" s="114" t="s">
        <v>99</v>
      </c>
      <c r="B34" s="114" t="s">
        <v>162</v>
      </c>
      <c r="C34" s="114">
        <v>2</v>
      </c>
      <c r="D34" s="114"/>
      <c r="E34" s="114"/>
      <c r="F34" s="114"/>
      <c r="G34" s="114"/>
    </row>
    <row r="35" spans="1:7">
      <c r="A35" s="114" t="s">
        <v>290</v>
      </c>
      <c r="B35" s="114" t="s">
        <v>291</v>
      </c>
      <c r="C35" s="114">
        <v>3</v>
      </c>
      <c r="D35" s="114"/>
      <c r="E35" s="114"/>
      <c r="F35" s="114"/>
      <c r="G35" s="114"/>
    </row>
    <row r="36" spans="1:7">
      <c r="A36" s="114" t="s">
        <v>293</v>
      </c>
      <c r="B36" s="114" t="s">
        <v>294</v>
      </c>
      <c r="C36" s="114">
        <v>1</v>
      </c>
      <c r="D36" s="114"/>
      <c r="E36" s="114"/>
      <c r="F36" s="114"/>
      <c r="G36" s="114"/>
    </row>
    <row r="37" spans="1:7">
      <c r="A37" s="114" t="s">
        <v>39</v>
      </c>
      <c r="B37" s="114" t="s">
        <v>541</v>
      </c>
      <c r="C37" s="114">
        <v>2</v>
      </c>
      <c r="D37" s="114"/>
      <c r="E37" s="114"/>
      <c r="F37" s="114"/>
      <c r="G37" s="114"/>
    </row>
    <row r="38" spans="1:7">
      <c r="A38" s="114" t="s">
        <v>98</v>
      </c>
      <c r="B38" s="114" t="s">
        <v>243</v>
      </c>
      <c r="C38" s="114">
        <v>1</v>
      </c>
      <c r="D38" s="114"/>
      <c r="E38" s="114"/>
      <c r="F38" s="114"/>
      <c r="G38" s="114"/>
    </row>
    <row r="39" spans="1:7">
      <c r="A39" s="114" t="s">
        <v>256</v>
      </c>
      <c r="B39" s="114" t="s">
        <v>257</v>
      </c>
      <c r="C39" s="114">
        <v>3</v>
      </c>
      <c r="D39" s="114"/>
      <c r="E39" s="114"/>
      <c r="F39" s="114"/>
      <c r="G39" s="114"/>
    </row>
    <row r="40" spans="1:7">
      <c r="A40" s="114" t="s">
        <v>296</v>
      </c>
      <c r="B40" s="114" t="s">
        <v>315</v>
      </c>
      <c r="C40" s="114">
        <v>1</v>
      </c>
      <c r="D40" s="114"/>
      <c r="E40" s="114"/>
      <c r="F40" s="114"/>
      <c r="G40" s="114"/>
    </row>
    <row r="41" spans="1:7">
      <c r="A41" s="114" t="s">
        <v>259</v>
      </c>
      <c r="B41" s="114" t="s">
        <v>260</v>
      </c>
      <c r="C41" s="114">
        <v>1</v>
      </c>
      <c r="D41" s="114"/>
      <c r="E41" s="114"/>
      <c r="F41" s="114"/>
      <c r="G41" s="114"/>
    </row>
    <row r="42" spans="1:7">
      <c r="A42" s="114" t="s">
        <v>244</v>
      </c>
      <c r="B42" s="114" t="s">
        <v>245</v>
      </c>
      <c r="C42" s="114">
        <v>1</v>
      </c>
      <c r="D42" s="114"/>
      <c r="E42" s="114"/>
      <c r="F42" s="114"/>
      <c r="G42" s="114"/>
    </row>
    <row r="43" spans="1:7">
      <c r="A43" s="114" t="s">
        <v>248</v>
      </c>
      <c r="B43" s="114" t="s">
        <v>249</v>
      </c>
      <c r="C43" s="114">
        <v>2</v>
      </c>
      <c r="D43" s="114"/>
      <c r="E43" s="114"/>
      <c r="F43" s="114"/>
      <c r="G43" s="114"/>
    </row>
    <row r="44" spans="1:7">
      <c r="A44" s="114" t="s">
        <v>352</v>
      </c>
      <c r="B44" s="114" t="s">
        <v>247</v>
      </c>
      <c r="C44" s="114">
        <v>6</v>
      </c>
      <c r="D44" s="114"/>
      <c r="E44" s="114"/>
      <c r="F44" s="114"/>
      <c r="G44" s="114"/>
    </row>
    <row r="45" spans="1:7">
      <c r="A45" s="114" t="s">
        <v>86</v>
      </c>
      <c r="B45" s="114" t="s">
        <v>250</v>
      </c>
      <c r="C45" s="114">
        <v>3</v>
      </c>
      <c r="D45" s="114"/>
      <c r="E45" s="114"/>
      <c r="F45" s="114"/>
      <c r="G45" s="114"/>
    </row>
    <row r="46" spans="1:7">
      <c r="A46" s="114" t="s">
        <v>353</v>
      </c>
      <c r="B46" s="114" t="s">
        <v>246</v>
      </c>
      <c r="C46" s="114">
        <v>4</v>
      </c>
      <c r="D46" s="114"/>
      <c r="E46" s="114"/>
      <c r="F46" s="114"/>
      <c r="G46" s="114"/>
    </row>
    <row r="47" spans="1:7">
      <c r="A47" s="102" t="s">
        <v>125</v>
      </c>
      <c r="B47" s="102" t="s">
        <v>157</v>
      </c>
      <c r="C47" s="102">
        <v>1</v>
      </c>
      <c r="D47" s="102"/>
      <c r="E47" s="102"/>
      <c r="F47" s="102"/>
      <c r="G47" s="102"/>
    </row>
    <row r="48" spans="1:7">
      <c r="A48" s="102" t="s">
        <v>311</v>
      </c>
      <c r="B48" s="102" t="s">
        <v>312</v>
      </c>
      <c r="C48" s="102">
        <v>3</v>
      </c>
      <c r="D48" s="102"/>
      <c r="E48" s="102"/>
      <c r="F48" s="102"/>
      <c r="G48" s="102"/>
    </row>
    <row r="49" spans="1:7">
      <c r="A49" s="102" t="s">
        <v>313</v>
      </c>
      <c r="B49" s="102" t="s">
        <v>314</v>
      </c>
      <c r="C49" s="102">
        <v>1</v>
      </c>
      <c r="D49" s="102"/>
      <c r="E49" s="102"/>
      <c r="F49" s="102"/>
      <c r="G49" s="102"/>
    </row>
    <row r="50" spans="1:7">
      <c r="A50" s="114"/>
      <c r="B50" s="114"/>
      <c r="C50" s="114"/>
      <c r="D50" s="113" t="s">
        <v>141</v>
      </c>
      <c r="E50" s="114">
        <f>SUM(C2:C49)</f>
        <v>161</v>
      </c>
      <c r="F50" s="113" t="s">
        <v>142</v>
      </c>
      <c r="G50" s="114">
        <v>48</v>
      </c>
    </row>
  </sheetData>
  <phoneticPr fontId="1" type="noConversion"/>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3"/>
  <sheetViews>
    <sheetView zoomScale="80" zoomScaleNormal="80" workbookViewId="0"/>
  </sheetViews>
  <sheetFormatPr defaultColWidth="8.77734375" defaultRowHeight="16.2"/>
  <cols>
    <col min="1" max="1" width="10.109375" style="103" customWidth="1"/>
    <col min="2" max="2" width="41.21875" style="103" customWidth="1"/>
    <col min="3" max="3" width="100.33203125" style="103" customWidth="1"/>
    <col min="4" max="16384" width="8.77734375" style="103"/>
  </cols>
  <sheetData>
    <row r="1" spans="1:8">
      <c r="A1" s="113" t="s">
        <v>126</v>
      </c>
      <c r="B1" s="113" t="s">
        <v>72</v>
      </c>
      <c r="C1" s="113" t="s">
        <v>69</v>
      </c>
      <c r="D1" s="113" t="s">
        <v>70</v>
      </c>
      <c r="E1" s="113" t="s">
        <v>73</v>
      </c>
      <c r="F1" s="113"/>
      <c r="G1" s="113" t="s">
        <v>77</v>
      </c>
      <c r="H1" s="113"/>
    </row>
    <row r="2" spans="1:8">
      <c r="A2" s="115" t="s">
        <v>75</v>
      </c>
      <c r="B2" s="114" t="s">
        <v>354</v>
      </c>
      <c r="C2" s="114" t="s">
        <v>287</v>
      </c>
      <c r="D2" s="114">
        <v>1</v>
      </c>
      <c r="E2" s="114"/>
      <c r="F2" s="114"/>
      <c r="G2" s="114"/>
      <c r="H2" s="114"/>
    </row>
    <row r="3" spans="1:8">
      <c r="A3" s="114"/>
      <c r="B3" s="114" t="s">
        <v>355</v>
      </c>
      <c r="C3" s="114" t="s">
        <v>304</v>
      </c>
      <c r="D3" s="114">
        <v>2</v>
      </c>
      <c r="E3" s="114"/>
      <c r="F3" s="114"/>
      <c r="G3" s="114"/>
      <c r="H3" s="114"/>
    </row>
    <row r="4" spans="1:8">
      <c r="A4" s="102"/>
      <c r="B4" s="102" t="s">
        <v>356</v>
      </c>
      <c r="C4" s="102" t="s">
        <v>317</v>
      </c>
      <c r="D4" s="102">
        <v>1</v>
      </c>
      <c r="E4" s="102"/>
      <c r="F4" s="102"/>
      <c r="G4" s="102"/>
      <c r="H4" s="102"/>
    </row>
    <row r="5" spans="1:8">
      <c r="A5" s="114"/>
      <c r="B5" s="114"/>
      <c r="C5" s="114"/>
      <c r="D5" s="114"/>
      <c r="E5" s="116" t="s">
        <v>143</v>
      </c>
      <c r="F5" s="114">
        <v>4</v>
      </c>
      <c r="G5" s="116" t="s">
        <v>307</v>
      </c>
      <c r="H5" s="114">
        <v>3</v>
      </c>
    </row>
    <row r="6" spans="1:8">
      <c r="A6" s="115" t="s">
        <v>74</v>
      </c>
      <c r="B6" s="114" t="s">
        <v>357</v>
      </c>
      <c r="C6" s="114" t="s">
        <v>190</v>
      </c>
      <c r="D6" s="114">
        <v>3</v>
      </c>
      <c r="E6" s="114"/>
      <c r="F6" s="114"/>
      <c r="G6" s="114"/>
      <c r="H6" s="114"/>
    </row>
    <row r="7" spans="1:8">
      <c r="A7" s="114"/>
      <c r="B7" s="114" t="s">
        <v>358</v>
      </c>
      <c r="C7" s="114" t="s">
        <v>272</v>
      </c>
      <c r="D7" s="114">
        <v>5</v>
      </c>
      <c r="E7" s="114"/>
      <c r="F7" s="114"/>
      <c r="G7" s="114"/>
      <c r="H7" s="114"/>
    </row>
    <row r="8" spans="1:8">
      <c r="A8" s="114"/>
      <c r="B8" s="114" t="s">
        <v>359</v>
      </c>
      <c r="C8" s="114" t="s">
        <v>298</v>
      </c>
      <c r="D8" s="114">
        <v>2</v>
      </c>
      <c r="E8" s="114"/>
      <c r="F8" s="114"/>
      <c r="G8" s="114"/>
      <c r="H8" s="114"/>
    </row>
    <row r="9" spans="1:8">
      <c r="A9" s="114"/>
      <c r="B9" s="114" t="s">
        <v>360</v>
      </c>
      <c r="C9" s="114" t="s">
        <v>240</v>
      </c>
      <c r="D9" s="114">
        <v>1</v>
      </c>
      <c r="E9" s="114"/>
      <c r="F9" s="114"/>
      <c r="G9" s="114"/>
      <c r="H9" s="114"/>
    </row>
    <row r="10" spans="1:8">
      <c r="A10" s="114"/>
      <c r="B10" s="114" t="s">
        <v>361</v>
      </c>
      <c r="C10" s="114" t="s">
        <v>171</v>
      </c>
      <c r="D10" s="114">
        <v>2</v>
      </c>
      <c r="E10" s="114"/>
      <c r="F10" s="114"/>
      <c r="G10" s="114"/>
      <c r="H10" s="114"/>
    </row>
    <row r="11" spans="1:8">
      <c r="A11" s="114"/>
      <c r="B11" s="114" t="s">
        <v>362</v>
      </c>
      <c r="C11" s="114" t="s">
        <v>1261</v>
      </c>
      <c r="D11" s="114">
        <v>3</v>
      </c>
      <c r="E11" s="114"/>
      <c r="F11" s="114"/>
      <c r="G11" s="114"/>
      <c r="H11" s="114"/>
    </row>
    <row r="12" spans="1:8">
      <c r="A12" s="114"/>
      <c r="B12" s="114" t="s">
        <v>363</v>
      </c>
      <c r="C12" s="114" t="s">
        <v>160</v>
      </c>
      <c r="D12" s="114">
        <v>6</v>
      </c>
      <c r="E12" s="114"/>
      <c r="F12" s="114"/>
      <c r="G12" s="114"/>
      <c r="H12" s="114"/>
    </row>
    <row r="13" spans="1:8">
      <c r="A13" s="114"/>
      <c r="B13" s="114" t="s">
        <v>364</v>
      </c>
      <c r="C13" s="114" t="s">
        <v>283</v>
      </c>
      <c r="D13" s="114">
        <v>1</v>
      </c>
      <c r="E13" s="114"/>
      <c r="F13" s="114"/>
      <c r="G13" s="114"/>
      <c r="H13" s="114"/>
    </row>
    <row r="14" spans="1:8">
      <c r="A14" s="114"/>
      <c r="B14" s="114" t="s">
        <v>365</v>
      </c>
      <c r="C14" s="114" t="s">
        <v>254</v>
      </c>
      <c r="D14" s="114">
        <v>1</v>
      </c>
      <c r="E14" s="114"/>
      <c r="F14" s="114"/>
      <c r="G14" s="114"/>
      <c r="H14" s="114"/>
    </row>
    <row r="15" spans="1:8">
      <c r="A15" s="114"/>
      <c r="B15" s="114" t="s">
        <v>118</v>
      </c>
      <c r="C15" s="114" t="s">
        <v>88</v>
      </c>
      <c r="D15" s="114">
        <v>1</v>
      </c>
      <c r="E15" s="114"/>
      <c r="F15" s="114"/>
      <c r="G15" s="114"/>
      <c r="H15" s="114"/>
    </row>
    <row r="16" spans="1:8">
      <c r="A16" s="114"/>
      <c r="B16" s="114" t="s">
        <v>366</v>
      </c>
      <c r="C16" s="114" t="s">
        <v>87</v>
      </c>
      <c r="D16" s="114">
        <v>2</v>
      </c>
      <c r="E16" s="114"/>
      <c r="F16" s="114"/>
      <c r="G16" s="114"/>
      <c r="H16" s="114"/>
    </row>
    <row r="17" spans="1:8">
      <c r="A17" s="114"/>
      <c r="B17" s="114" t="s">
        <v>93</v>
      </c>
      <c r="C17" s="114" t="s">
        <v>198</v>
      </c>
      <c r="D17" s="114">
        <v>2</v>
      </c>
      <c r="E17" s="114"/>
      <c r="F17" s="114"/>
      <c r="G17" s="114"/>
      <c r="H17" s="114"/>
    </row>
    <row r="18" spans="1:8">
      <c r="A18" s="114"/>
      <c r="B18" s="114" t="s">
        <v>367</v>
      </c>
      <c r="C18" s="114" t="s">
        <v>368</v>
      </c>
      <c r="D18" s="114">
        <v>1</v>
      </c>
      <c r="E18" s="114"/>
      <c r="F18" s="114"/>
      <c r="G18" s="114"/>
      <c r="H18" s="114"/>
    </row>
    <row r="19" spans="1:8">
      <c r="A19" s="102"/>
      <c r="B19" s="114" t="s">
        <v>369</v>
      </c>
      <c r="C19" s="102" t="s">
        <v>189</v>
      </c>
      <c r="D19" s="102">
        <v>2</v>
      </c>
      <c r="E19" s="102"/>
      <c r="F19" s="102"/>
      <c r="G19" s="102"/>
      <c r="H19" s="102"/>
    </row>
    <row r="20" spans="1:8">
      <c r="A20" s="114"/>
      <c r="B20" s="114" t="s">
        <v>370</v>
      </c>
      <c r="C20" s="114" t="s">
        <v>191</v>
      </c>
      <c r="D20" s="114">
        <v>3</v>
      </c>
      <c r="E20" s="114"/>
      <c r="F20" s="114"/>
      <c r="G20" s="114"/>
      <c r="H20" s="114"/>
    </row>
    <row r="21" spans="1:8">
      <c r="A21" s="114"/>
      <c r="B21" s="114" t="s">
        <v>371</v>
      </c>
      <c r="C21" s="114" t="s">
        <v>224</v>
      </c>
      <c r="D21" s="114">
        <v>9</v>
      </c>
      <c r="E21" s="114"/>
      <c r="F21" s="114"/>
      <c r="G21" s="114"/>
      <c r="H21" s="114"/>
    </row>
    <row r="22" spans="1:8">
      <c r="A22" s="114"/>
      <c r="B22" s="114" t="s">
        <v>372</v>
      </c>
      <c r="C22" s="114" t="s">
        <v>192</v>
      </c>
      <c r="D22" s="114">
        <v>12</v>
      </c>
      <c r="E22" s="114"/>
      <c r="F22" s="114"/>
      <c r="G22" s="114"/>
      <c r="H22" s="114"/>
    </row>
    <row r="23" spans="1:8">
      <c r="A23" s="114"/>
      <c r="B23" s="114"/>
      <c r="C23" s="114"/>
      <c r="D23" s="114"/>
      <c r="E23" s="116" t="s">
        <v>143</v>
      </c>
      <c r="F23" s="114">
        <f>SUM(D6:D22)</f>
        <v>56</v>
      </c>
      <c r="G23" s="116" t="s">
        <v>144</v>
      </c>
      <c r="H23" s="114">
        <v>17</v>
      </c>
    </row>
    <row r="24" spans="1:8">
      <c r="A24" s="115" t="s">
        <v>95</v>
      </c>
      <c r="B24" s="114" t="s">
        <v>318</v>
      </c>
      <c r="C24" s="114" t="s">
        <v>238</v>
      </c>
      <c r="D24" s="114">
        <v>1</v>
      </c>
      <c r="E24" s="114"/>
      <c r="F24" s="114"/>
      <c r="G24" s="114"/>
      <c r="H24" s="114"/>
    </row>
    <row r="25" spans="1:8">
      <c r="A25" s="114"/>
      <c r="B25" s="114"/>
      <c r="C25" s="114"/>
      <c r="D25" s="114"/>
      <c r="E25" s="116" t="s">
        <v>143</v>
      </c>
      <c r="F25" s="114">
        <v>1</v>
      </c>
      <c r="G25" s="116" t="s">
        <v>144</v>
      </c>
      <c r="H25" s="114">
        <v>1</v>
      </c>
    </row>
    <row r="26" spans="1:8">
      <c r="A26" s="115" t="s">
        <v>130</v>
      </c>
      <c r="B26" s="114" t="s">
        <v>373</v>
      </c>
      <c r="C26" s="114" t="s">
        <v>227</v>
      </c>
      <c r="D26" s="114">
        <v>2</v>
      </c>
      <c r="E26" s="114"/>
      <c r="F26" s="114"/>
      <c r="G26" s="114"/>
      <c r="H26" s="114"/>
    </row>
    <row r="27" spans="1:8">
      <c r="A27" s="114"/>
      <c r="B27" s="114" t="s">
        <v>374</v>
      </c>
      <c r="C27" s="114" t="s">
        <v>306</v>
      </c>
      <c r="D27" s="114">
        <v>1</v>
      </c>
      <c r="E27" s="114"/>
      <c r="F27" s="114"/>
      <c r="G27" s="114"/>
      <c r="H27" s="114"/>
    </row>
    <row r="28" spans="1:8">
      <c r="A28" s="114"/>
      <c r="B28" s="114" t="s">
        <v>375</v>
      </c>
      <c r="C28" s="114" t="s">
        <v>201</v>
      </c>
      <c r="D28" s="114">
        <v>1</v>
      </c>
      <c r="E28" s="114"/>
      <c r="F28" s="114"/>
      <c r="G28" s="114"/>
      <c r="H28" s="114"/>
    </row>
    <row r="29" spans="1:8">
      <c r="A29" s="114"/>
      <c r="B29" s="114" t="s">
        <v>319</v>
      </c>
      <c r="C29" s="114" t="s">
        <v>310</v>
      </c>
      <c r="D29" s="114">
        <v>2</v>
      </c>
      <c r="E29" s="114"/>
      <c r="F29" s="114"/>
      <c r="G29" s="114"/>
      <c r="H29" s="114"/>
    </row>
    <row r="30" spans="1:8">
      <c r="A30" s="114"/>
      <c r="B30" s="114"/>
      <c r="C30" s="114"/>
      <c r="D30" s="114"/>
      <c r="E30" s="116" t="s">
        <v>143</v>
      </c>
      <c r="F30" s="114">
        <f>SUM(D26:D29)</f>
        <v>6</v>
      </c>
      <c r="G30" s="116" t="s">
        <v>144</v>
      </c>
      <c r="H30" s="114">
        <v>4</v>
      </c>
    </row>
    <row r="31" spans="1:8">
      <c r="A31" s="115" t="s">
        <v>76</v>
      </c>
      <c r="B31" s="114" t="s">
        <v>320</v>
      </c>
      <c r="C31" s="114" t="s">
        <v>255</v>
      </c>
      <c r="D31" s="114">
        <v>2</v>
      </c>
      <c r="E31" s="114"/>
      <c r="F31" s="114"/>
      <c r="G31" s="114"/>
      <c r="H31" s="114"/>
    </row>
    <row r="32" spans="1:8">
      <c r="A32" s="114"/>
      <c r="B32" s="114"/>
      <c r="C32" s="114"/>
      <c r="D32" s="114"/>
      <c r="E32" s="116" t="s">
        <v>143</v>
      </c>
      <c r="F32" s="114">
        <v>2</v>
      </c>
      <c r="G32" s="116" t="s">
        <v>144</v>
      </c>
      <c r="H32" s="114">
        <v>1</v>
      </c>
    </row>
    <row r="33" spans="1:8">
      <c r="A33" s="114"/>
      <c r="B33" s="114"/>
      <c r="C33" s="114"/>
      <c r="D33" s="114"/>
      <c r="E33" s="113" t="s">
        <v>146</v>
      </c>
      <c r="F33" s="114">
        <f>SUM(F32+F25+F23+F30+F5)</f>
        <v>69</v>
      </c>
      <c r="G33" s="113" t="s">
        <v>147</v>
      </c>
      <c r="H33" s="114">
        <f>SUM(H32+H25+H23+H30+H5)</f>
        <v>26</v>
      </c>
    </row>
  </sheetData>
  <phoneticPr fontId="1" type="noConversion"/>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72"/>
  <sheetViews>
    <sheetView topLeftCell="A10" zoomScale="70" zoomScaleNormal="70" workbookViewId="0">
      <selection activeCell="B44" sqref="B44:B48"/>
    </sheetView>
  </sheetViews>
  <sheetFormatPr defaultColWidth="8.77734375" defaultRowHeight="16.2"/>
  <cols>
    <col min="1" max="1" width="20.44140625" style="103" customWidth="1"/>
    <col min="2" max="2" width="42.33203125" style="103" customWidth="1"/>
    <col min="3" max="3" width="107.88671875" style="103" customWidth="1"/>
    <col min="4" max="4" width="12.109375" style="103" customWidth="1"/>
    <col min="5" max="5" width="12.77734375" style="103" customWidth="1"/>
    <col min="6" max="6" width="10.77734375" style="103" customWidth="1"/>
    <col min="7" max="16384" width="8.77734375" style="103"/>
  </cols>
  <sheetData>
    <row r="1" spans="1:8">
      <c r="A1" s="106" t="s">
        <v>126</v>
      </c>
      <c r="B1" s="106" t="s">
        <v>72</v>
      </c>
      <c r="C1" s="106" t="s">
        <v>69</v>
      </c>
      <c r="D1" s="106" t="s">
        <v>70</v>
      </c>
      <c r="E1" s="106" t="s">
        <v>148</v>
      </c>
      <c r="F1" s="106"/>
      <c r="G1" s="106" t="s">
        <v>149</v>
      </c>
      <c r="H1" s="106"/>
    </row>
    <row r="2" spans="1:8">
      <c r="A2" s="101" t="s">
        <v>90</v>
      </c>
      <c r="B2" s="102" t="s">
        <v>378</v>
      </c>
      <c r="C2" s="102" t="s">
        <v>202</v>
      </c>
      <c r="D2" s="102">
        <v>13</v>
      </c>
      <c r="E2" s="102"/>
      <c r="F2" s="102"/>
      <c r="G2" s="102"/>
      <c r="H2" s="102"/>
    </row>
    <row r="3" spans="1:8">
      <c r="A3" s="102"/>
      <c r="B3" s="102" t="s">
        <v>379</v>
      </c>
      <c r="C3" s="102" t="s">
        <v>194</v>
      </c>
      <c r="D3" s="102">
        <v>6</v>
      </c>
      <c r="E3" s="102"/>
      <c r="F3" s="102"/>
      <c r="G3" s="102"/>
      <c r="H3" s="102"/>
    </row>
    <row r="4" spans="1:8">
      <c r="A4" s="102"/>
      <c r="B4" s="102" t="s">
        <v>380</v>
      </c>
      <c r="C4" s="102" t="s">
        <v>159</v>
      </c>
      <c r="D4" s="102">
        <v>1</v>
      </c>
      <c r="E4" s="102"/>
      <c r="F4" s="102"/>
      <c r="G4" s="102"/>
      <c r="H4" s="102"/>
    </row>
    <row r="5" spans="1:8">
      <c r="A5" s="102"/>
      <c r="B5" s="102" t="s">
        <v>377</v>
      </c>
      <c r="C5" s="102" t="s">
        <v>200</v>
      </c>
      <c r="D5" s="102">
        <v>1</v>
      </c>
      <c r="E5" s="102"/>
      <c r="F5" s="102"/>
      <c r="G5" s="102"/>
      <c r="H5" s="102"/>
    </row>
    <row r="6" spans="1:8">
      <c r="A6" s="102"/>
      <c r="B6" s="102" t="s">
        <v>381</v>
      </c>
      <c r="C6" s="102" t="s">
        <v>479</v>
      </c>
      <c r="D6" s="102">
        <v>7</v>
      </c>
      <c r="E6" s="102"/>
      <c r="F6" s="102"/>
      <c r="G6" s="102"/>
      <c r="H6" s="102"/>
    </row>
    <row r="7" spans="1:8">
      <c r="A7" s="102"/>
      <c r="B7" s="102" t="s">
        <v>382</v>
      </c>
      <c r="C7" s="102" t="s">
        <v>237</v>
      </c>
      <c r="D7" s="102">
        <v>1</v>
      </c>
      <c r="E7" s="102"/>
      <c r="F7" s="102"/>
      <c r="G7" s="102"/>
      <c r="H7" s="102"/>
    </row>
    <row r="8" spans="1:8">
      <c r="A8" s="102"/>
      <c r="B8" s="102" t="s">
        <v>376</v>
      </c>
      <c r="C8" s="102" t="s">
        <v>231</v>
      </c>
      <c r="D8" s="102">
        <v>3</v>
      </c>
      <c r="E8" s="102"/>
      <c r="F8" s="102"/>
      <c r="G8" s="102"/>
      <c r="H8" s="102"/>
    </row>
    <row r="9" spans="1:8">
      <c r="A9" s="102"/>
      <c r="B9" s="102" t="s">
        <v>471</v>
      </c>
      <c r="C9" s="102" t="s">
        <v>472</v>
      </c>
      <c r="D9" s="102">
        <v>5</v>
      </c>
      <c r="E9" s="102"/>
      <c r="F9" s="102"/>
      <c r="G9" s="102"/>
      <c r="H9" s="102"/>
    </row>
    <row r="10" spans="1:8">
      <c r="A10" s="102"/>
      <c r="B10" s="102" t="s">
        <v>473</v>
      </c>
      <c r="C10" s="102" t="s">
        <v>474</v>
      </c>
      <c r="D10" s="102">
        <v>1</v>
      </c>
      <c r="E10" s="102"/>
      <c r="F10" s="102"/>
      <c r="G10" s="102"/>
      <c r="H10" s="102"/>
    </row>
    <row r="11" spans="1:8">
      <c r="A11" s="102"/>
      <c r="B11" s="102" t="s">
        <v>104</v>
      </c>
      <c r="C11" s="102" t="s">
        <v>478</v>
      </c>
      <c r="D11" s="102">
        <v>6</v>
      </c>
      <c r="E11" s="102"/>
      <c r="F11" s="102"/>
      <c r="G11" s="102"/>
      <c r="H11" s="102"/>
    </row>
    <row r="12" spans="1:8">
      <c r="A12" s="102"/>
      <c r="B12" s="102"/>
      <c r="C12" s="102"/>
      <c r="D12" s="102"/>
      <c r="E12" s="111" t="s">
        <v>70</v>
      </c>
      <c r="F12" s="102">
        <f>SUM(D2:D11)</f>
        <v>44</v>
      </c>
      <c r="G12" s="111" t="s">
        <v>103</v>
      </c>
      <c r="H12" s="102">
        <v>8</v>
      </c>
    </row>
    <row r="13" spans="1:8">
      <c r="A13" s="112"/>
      <c r="B13" s="112"/>
      <c r="C13" s="112"/>
      <c r="D13" s="112"/>
      <c r="E13" s="112"/>
      <c r="F13" s="112"/>
      <c r="G13" s="112"/>
      <c r="H13" s="112"/>
    </row>
    <row r="14" spans="1:8">
      <c r="A14" s="101" t="s">
        <v>131</v>
      </c>
      <c r="B14" s="102" t="s">
        <v>383</v>
      </c>
      <c r="C14" s="102" t="s">
        <v>281</v>
      </c>
      <c r="D14" s="102">
        <v>7</v>
      </c>
      <c r="E14" s="102"/>
      <c r="F14" s="102"/>
      <c r="G14" s="102"/>
      <c r="H14" s="102"/>
    </row>
    <row r="15" spans="1:8">
      <c r="A15" s="102"/>
      <c r="B15" s="102" t="s">
        <v>384</v>
      </c>
      <c r="C15" s="102" t="s">
        <v>385</v>
      </c>
      <c r="D15" s="102">
        <v>4</v>
      </c>
      <c r="E15" s="102"/>
      <c r="F15" s="102"/>
      <c r="G15" s="102"/>
      <c r="H15" s="102"/>
    </row>
    <row r="16" spans="1:8">
      <c r="A16" s="102"/>
      <c r="B16" s="102" t="s">
        <v>386</v>
      </c>
      <c r="C16" s="102" t="s">
        <v>387</v>
      </c>
      <c r="D16" s="102">
        <v>1</v>
      </c>
      <c r="E16" s="102"/>
      <c r="F16" s="102"/>
      <c r="G16" s="102"/>
      <c r="H16" s="102"/>
    </row>
    <row r="17" spans="1:8">
      <c r="A17" s="102"/>
      <c r="B17" s="102" t="s">
        <v>388</v>
      </c>
      <c r="C17" s="102" t="s">
        <v>262</v>
      </c>
      <c r="D17" s="102">
        <v>1</v>
      </c>
      <c r="E17" s="102"/>
      <c r="F17" s="102"/>
      <c r="G17" s="102"/>
      <c r="H17" s="102"/>
    </row>
    <row r="18" spans="1:8">
      <c r="A18" s="102"/>
      <c r="B18" s="102" t="s">
        <v>389</v>
      </c>
      <c r="C18" s="102" t="s">
        <v>292</v>
      </c>
      <c r="D18" s="102">
        <v>2</v>
      </c>
      <c r="E18" s="102"/>
      <c r="F18" s="102"/>
      <c r="G18" s="102"/>
      <c r="H18" s="102"/>
    </row>
    <row r="19" spans="1:8">
      <c r="A19" s="102"/>
      <c r="B19" s="102" t="s">
        <v>390</v>
      </c>
      <c r="C19" s="102" t="s">
        <v>391</v>
      </c>
      <c r="D19" s="102">
        <v>2</v>
      </c>
      <c r="E19" s="102"/>
      <c r="F19" s="102"/>
      <c r="G19" s="102"/>
      <c r="H19" s="102"/>
    </row>
    <row r="20" spans="1:8">
      <c r="A20" s="102"/>
      <c r="B20" s="102" t="s">
        <v>392</v>
      </c>
      <c r="C20" s="102" t="s">
        <v>316</v>
      </c>
      <c r="D20" s="102">
        <v>2</v>
      </c>
      <c r="E20" s="102"/>
      <c r="F20" s="102"/>
      <c r="G20" s="102"/>
      <c r="H20" s="102"/>
    </row>
    <row r="21" spans="1:8">
      <c r="A21" s="102"/>
      <c r="B21" s="102"/>
      <c r="C21" s="102"/>
      <c r="D21" s="102"/>
      <c r="E21" s="111" t="s">
        <v>70</v>
      </c>
      <c r="F21" s="102">
        <f>SUM(D14:D20)</f>
        <v>19</v>
      </c>
      <c r="G21" s="111" t="s">
        <v>103</v>
      </c>
      <c r="H21" s="102">
        <v>7</v>
      </c>
    </row>
    <row r="22" spans="1:8">
      <c r="A22" s="112"/>
      <c r="B22" s="112"/>
      <c r="C22" s="112"/>
      <c r="D22" s="112"/>
      <c r="E22" s="112"/>
      <c r="F22" s="112"/>
      <c r="G22" s="112"/>
      <c r="H22" s="112"/>
    </row>
    <row r="23" spans="1:8">
      <c r="A23" s="101" t="s">
        <v>132</v>
      </c>
      <c r="B23" s="102" t="s">
        <v>393</v>
      </c>
      <c r="C23" s="102" t="s">
        <v>288</v>
      </c>
      <c r="D23" s="102">
        <v>2</v>
      </c>
      <c r="E23" s="102"/>
      <c r="F23" s="102"/>
      <c r="G23" s="102"/>
      <c r="H23" s="102"/>
    </row>
    <row r="24" spans="1:8">
      <c r="A24" s="102"/>
      <c r="B24" s="102" t="s">
        <v>394</v>
      </c>
      <c r="C24" s="102" t="s">
        <v>197</v>
      </c>
      <c r="D24" s="102">
        <v>3</v>
      </c>
      <c r="E24" s="102"/>
      <c r="F24" s="102"/>
      <c r="G24" s="102"/>
      <c r="H24" s="102"/>
    </row>
    <row r="25" spans="1:8">
      <c r="A25" s="102"/>
      <c r="B25" s="102" t="s">
        <v>395</v>
      </c>
      <c r="C25" s="102" t="s">
        <v>396</v>
      </c>
      <c r="D25" s="102">
        <v>5</v>
      </c>
      <c r="E25" s="102"/>
      <c r="F25" s="102"/>
      <c r="G25" s="102"/>
      <c r="H25" s="102"/>
    </row>
    <row r="26" spans="1:8">
      <c r="A26" s="102"/>
      <c r="B26" s="102" t="s">
        <v>397</v>
      </c>
      <c r="C26" s="102" t="s">
        <v>258</v>
      </c>
      <c r="D26" s="102">
        <v>2</v>
      </c>
      <c r="E26" s="102"/>
      <c r="F26" s="102"/>
      <c r="G26" s="102"/>
      <c r="H26" s="102"/>
    </row>
    <row r="27" spans="1:8">
      <c r="A27" s="102"/>
      <c r="B27" s="102" t="s">
        <v>398</v>
      </c>
      <c r="C27" s="102" t="s">
        <v>222</v>
      </c>
      <c r="D27" s="102">
        <v>1</v>
      </c>
      <c r="E27" s="102"/>
      <c r="F27" s="102"/>
      <c r="G27" s="102"/>
      <c r="H27" s="102"/>
    </row>
    <row r="28" spans="1:8">
      <c r="A28" s="102"/>
      <c r="B28" s="102" t="s">
        <v>399</v>
      </c>
      <c r="C28" s="102" t="s">
        <v>295</v>
      </c>
      <c r="D28" s="102">
        <v>2</v>
      </c>
      <c r="E28" s="102"/>
      <c r="F28" s="102"/>
      <c r="G28" s="102"/>
      <c r="H28" s="102"/>
    </row>
    <row r="29" spans="1:8">
      <c r="A29" s="102"/>
      <c r="B29" s="102" t="s">
        <v>400</v>
      </c>
      <c r="C29" s="102" t="s">
        <v>183</v>
      </c>
      <c r="D29" s="102">
        <v>6</v>
      </c>
      <c r="E29" s="102"/>
      <c r="F29" s="102"/>
      <c r="G29" s="102"/>
      <c r="H29" s="102"/>
    </row>
    <row r="30" spans="1:8">
      <c r="A30" s="102"/>
      <c r="B30" s="102" t="s">
        <v>263</v>
      </c>
      <c r="C30" s="102" t="s">
        <v>264</v>
      </c>
      <c r="D30" s="102"/>
      <c r="E30" s="102"/>
      <c r="F30" s="102"/>
      <c r="G30" s="102"/>
      <c r="H30" s="102"/>
    </row>
    <row r="31" spans="1:8">
      <c r="A31" s="102"/>
      <c r="B31" s="102"/>
      <c r="C31" s="102"/>
      <c r="D31" s="102"/>
      <c r="E31" s="111" t="s">
        <v>70</v>
      </c>
      <c r="F31" s="102">
        <f>SUM(D23:D29)</f>
        <v>21</v>
      </c>
      <c r="G31" s="111" t="s">
        <v>103</v>
      </c>
      <c r="H31" s="102">
        <v>8</v>
      </c>
    </row>
    <row r="32" spans="1:8">
      <c r="A32" s="112"/>
      <c r="B32" s="112"/>
      <c r="C32" s="112"/>
      <c r="D32" s="112"/>
      <c r="E32" s="112"/>
      <c r="F32" s="112"/>
      <c r="G32" s="112"/>
      <c r="H32" s="112"/>
    </row>
    <row r="33" spans="1:8">
      <c r="A33" s="101" t="s">
        <v>169</v>
      </c>
      <c r="B33" s="102" t="s">
        <v>105</v>
      </c>
      <c r="C33" s="102" t="s">
        <v>401</v>
      </c>
      <c r="D33" s="102">
        <v>1</v>
      </c>
      <c r="E33" s="102"/>
      <c r="F33" s="102"/>
      <c r="G33" s="102"/>
      <c r="H33" s="102"/>
    </row>
    <row r="34" spans="1:8">
      <c r="A34" s="117"/>
      <c r="B34" s="118" t="s">
        <v>459</v>
      </c>
      <c r="C34" s="118" t="s">
        <v>220</v>
      </c>
      <c r="D34" s="118">
        <v>2</v>
      </c>
      <c r="E34" s="117"/>
      <c r="F34" s="117"/>
      <c r="G34" s="117"/>
      <c r="H34" s="117"/>
    </row>
    <row r="35" spans="1:8">
      <c r="A35" s="102"/>
      <c r="B35" s="102" t="s">
        <v>402</v>
      </c>
      <c r="C35" s="102" t="s">
        <v>158</v>
      </c>
      <c r="D35" s="102">
        <v>1</v>
      </c>
      <c r="E35" s="102"/>
      <c r="F35" s="102"/>
      <c r="G35" s="102"/>
      <c r="H35" s="102"/>
    </row>
    <row r="36" spans="1:8">
      <c r="A36" s="102"/>
      <c r="B36" s="102" t="s">
        <v>403</v>
      </c>
      <c r="C36" s="102" t="s">
        <v>300</v>
      </c>
      <c r="D36" s="102">
        <v>2</v>
      </c>
      <c r="E36" s="102"/>
      <c r="F36" s="102"/>
      <c r="G36" s="102"/>
      <c r="H36" s="102"/>
    </row>
    <row r="37" spans="1:8">
      <c r="A37" s="102"/>
      <c r="B37" s="102" t="s">
        <v>404</v>
      </c>
      <c r="C37" s="102" t="s">
        <v>89</v>
      </c>
      <c r="D37" s="102">
        <v>1</v>
      </c>
      <c r="E37" s="102"/>
      <c r="F37" s="102"/>
      <c r="G37" s="102"/>
      <c r="H37" s="102"/>
    </row>
    <row r="38" spans="1:8">
      <c r="A38" s="102"/>
      <c r="B38" s="102" t="s">
        <v>405</v>
      </c>
      <c r="C38" s="102" t="s">
        <v>165</v>
      </c>
      <c r="D38" s="102">
        <v>1</v>
      </c>
      <c r="E38" s="102"/>
      <c r="F38" s="102"/>
      <c r="G38" s="102"/>
      <c r="H38" s="102"/>
    </row>
    <row r="39" spans="1:8">
      <c r="A39" s="102"/>
      <c r="B39" s="102" t="s">
        <v>406</v>
      </c>
      <c r="C39" s="102" t="s">
        <v>282</v>
      </c>
      <c r="D39" s="102">
        <v>4</v>
      </c>
      <c r="E39" s="102"/>
      <c r="F39" s="102"/>
      <c r="G39" s="102"/>
      <c r="H39" s="102"/>
    </row>
    <row r="40" spans="1:8">
      <c r="A40" s="102"/>
      <c r="B40" s="102" t="s">
        <v>407</v>
      </c>
      <c r="C40" s="102" t="s">
        <v>166</v>
      </c>
      <c r="D40" s="102">
        <v>4</v>
      </c>
      <c r="E40" s="102"/>
      <c r="F40" s="102"/>
      <c r="G40" s="102"/>
      <c r="H40" s="102"/>
    </row>
    <row r="41" spans="1:8">
      <c r="A41" s="102"/>
      <c r="B41" s="102" t="s">
        <v>408</v>
      </c>
      <c r="C41" s="102" t="s">
        <v>277</v>
      </c>
      <c r="D41" s="102">
        <v>1</v>
      </c>
      <c r="E41" s="102"/>
      <c r="F41" s="102"/>
      <c r="G41" s="102"/>
      <c r="H41" s="102"/>
    </row>
    <row r="42" spans="1:8">
      <c r="A42" s="102"/>
      <c r="B42" s="102"/>
      <c r="C42" s="102"/>
      <c r="D42" s="102"/>
      <c r="E42" s="111" t="s">
        <v>70</v>
      </c>
      <c r="F42" s="102">
        <f>SUM(D33:D41)</f>
        <v>17</v>
      </c>
      <c r="G42" s="111" t="s">
        <v>103</v>
      </c>
      <c r="H42" s="102">
        <v>12</v>
      </c>
    </row>
    <row r="43" spans="1:8">
      <c r="A43" s="112"/>
      <c r="B43" s="112"/>
      <c r="C43" s="112"/>
      <c r="D43" s="112"/>
      <c r="E43" s="112"/>
      <c r="F43" s="112"/>
      <c r="G43" s="112"/>
      <c r="H43" s="112"/>
    </row>
    <row r="44" spans="1:8">
      <c r="A44" s="101" t="s">
        <v>133</v>
      </c>
      <c r="B44" s="102" t="s">
        <v>409</v>
      </c>
      <c r="C44" s="102" t="s">
        <v>253</v>
      </c>
      <c r="D44" s="102">
        <v>2</v>
      </c>
      <c r="E44" s="102"/>
      <c r="F44" s="102"/>
      <c r="G44" s="102"/>
      <c r="H44" s="102"/>
    </row>
    <row r="45" spans="1:8">
      <c r="A45" s="102"/>
      <c r="B45" s="102" t="s">
        <v>410</v>
      </c>
      <c r="C45" s="102" t="s">
        <v>273</v>
      </c>
      <c r="D45" s="102">
        <v>5</v>
      </c>
      <c r="E45" s="102"/>
      <c r="F45" s="102"/>
      <c r="G45" s="102"/>
      <c r="H45" s="102"/>
    </row>
    <row r="46" spans="1:8">
      <c r="A46" s="102"/>
      <c r="B46" s="102" t="s">
        <v>411</v>
      </c>
      <c r="C46" s="102" t="s">
        <v>196</v>
      </c>
      <c r="D46" s="102">
        <v>2</v>
      </c>
      <c r="E46" s="102"/>
      <c r="F46" s="102"/>
      <c r="G46" s="102"/>
      <c r="H46" s="102"/>
    </row>
    <row r="47" spans="1:8">
      <c r="A47" s="102"/>
      <c r="B47" s="102" t="s">
        <v>412</v>
      </c>
      <c r="C47" s="102" t="s">
        <v>413</v>
      </c>
      <c r="D47" s="102">
        <v>3</v>
      </c>
      <c r="E47" s="102"/>
      <c r="F47" s="102"/>
      <c r="G47" s="102"/>
      <c r="H47" s="102"/>
    </row>
    <row r="48" spans="1:8">
      <c r="A48" s="102"/>
      <c r="B48" s="102" t="s">
        <v>414</v>
      </c>
      <c r="C48" s="102" t="s">
        <v>289</v>
      </c>
      <c r="D48" s="102">
        <v>2</v>
      </c>
      <c r="E48" s="102"/>
      <c r="F48" s="102"/>
      <c r="G48" s="102"/>
      <c r="H48" s="102"/>
    </row>
    <row r="49" spans="1:8">
      <c r="A49" s="102"/>
      <c r="B49" s="102"/>
      <c r="C49" s="102"/>
      <c r="D49" s="102"/>
      <c r="E49" s="111" t="s">
        <v>70</v>
      </c>
      <c r="F49" s="102">
        <f>SUM(D44:D48)</f>
        <v>14</v>
      </c>
      <c r="G49" s="111" t="s">
        <v>103</v>
      </c>
      <c r="H49" s="102">
        <v>5</v>
      </c>
    </row>
    <row r="50" spans="1:8">
      <c r="A50" s="112"/>
      <c r="B50" s="112"/>
      <c r="C50" s="112"/>
      <c r="D50" s="112"/>
      <c r="E50" s="112"/>
      <c r="F50" s="112"/>
      <c r="G50" s="112"/>
      <c r="H50" s="112"/>
    </row>
    <row r="51" spans="1:8">
      <c r="A51" s="101" t="s">
        <v>270</v>
      </c>
      <c r="B51" s="102" t="s">
        <v>415</v>
      </c>
      <c r="C51" s="102" t="s">
        <v>271</v>
      </c>
      <c r="D51" s="102">
        <v>3</v>
      </c>
      <c r="E51" s="102"/>
      <c r="F51" s="102"/>
      <c r="G51" s="102"/>
      <c r="H51" s="102"/>
    </row>
    <row r="52" spans="1:8">
      <c r="A52" s="102"/>
      <c r="B52" s="102"/>
      <c r="C52" s="102"/>
      <c r="D52" s="102"/>
      <c r="E52" s="111" t="s">
        <v>70</v>
      </c>
      <c r="F52" s="102">
        <v>3</v>
      </c>
      <c r="G52" s="111" t="s">
        <v>103</v>
      </c>
      <c r="H52" s="102">
        <v>1</v>
      </c>
    </row>
    <row r="53" spans="1:8">
      <c r="A53" s="112"/>
      <c r="B53" s="112"/>
      <c r="C53" s="112"/>
      <c r="D53" s="112"/>
      <c r="E53" s="112"/>
      <c r="F53" s="112"/>
      <c r="G53" s="112"/>
      <c r="H53" s="112"/>
    </row>
    <row r="54" spans="1:8">
      <c r="A54" s="101" t="s">
        <v>135</v>
      </c>
      <c r="B54" s="102" t="s">
        <v>107</v>
      </c>
      <c r="C54" s="102" t="s">
        <v>172</v>
      </c>
      <c r="D54" s="102">
        <v>11</v>
      </c>
      <c r="E54" s="102"/>
      <c r="F54" s="102"/>
      <c r="G54" s="102"/>
      <c r="H54" s="102"/>
    </row>
    <row r="55" spans="1:8">
      <c r="A55" s="101"/>
      <c r="B55" s="102" t="s">
        <v>416</v>
      </c>
      <c r="C55" s="102" t="s">
        <v>252</v>
      </c>
      <c r="D55" s="102">
        <v>1</v>
      </c>
      <c r="E55" s="102"/>
      <c r="F55" s="102"/>
      <c r="G55" s="102"/>
      <c r="H55" s="102"/>
    </row>
    <row r="56" spans="1:8">
      <c r="A56" s="102"/>
      <c r="B56" s="102" t="s">
        <v>108</v>
      </c>
      <c r="C56" s="102" t="s">
        <v>203</v>
      </c>
      <c r="D56" s="102">
        <v>1</v>
      </c>
      <c r="E56" s="102"/>
      <c r="F56" s="102"/>
      <c r="G56" s="102"/>
      <c r="H56" s="102"/>
    </row>
    <row r="57" spans="1:8">
      <c r="A57" s="119"/>
      <c r="B57" s="102" t="s">
        <v>417</v>
      </c>
      <c r="C57" s="102" t="s">
        <v>234</v>
      </c>
      <c r="D57" s="102">
        <v>1</v>
      </c>
      <c r="E57" s="102"/>
      <c r="F57" s="102"/>
      <c r="G57" s="102"/>
      <c r="H57" s="102"/>
    </row>
    <row r="58" spans="1:8">
      <c r="A58" s="102"/>
      <c r="B58" s="102" t="s">
        <v>418</v>
      </c>
      <c r="C58" s="102" t="s">
        <v>215</v>
      </c>
      <c r="D58" s="102">
        <v>6</v>
      </c>
      <c r="E58" s="102"/>
      <c r="F58" s="102"/>
      <c r="G58" s="102"/>
      <c r="H58" s="102"/>
    </row>
    <row r="59" spans="1:8">
      <c r="A59" s="102"/>
      <c r="B59" s="102" t="s">
        <v>419</v>
      </c>
      <c r="C59" s="102" t="s">
        <v>251</v>
      </c>
      <c r="D59" s="102">
        <v>2</v>
      </c>
      <c r="E59" s="102"/>
      <c r="F59" s="102"/>
      <c r="G59" s="102"/>
      <c r="H59" s="102"/>
    </row>
    <row r="60" spans="1:8">
      <c r="A60" s="102"/>
      <c r="B60" s="102" t="s">
        <v>421</v>
      </c>
      <c r="C60" s="102" t="s">
        <v>420</v>
      </c>
      <c r="D60" s="102">
        <v>3</v>
      </c>
      <c r="E60" s="102"/>
      <c r="F60" s="102"/>
      <c r="G60" s="102"/>
      <c r="H60" s="102"/>
    </row>
    <row r="61" spans="1:8">
      <c r="A61" s="102"/>
      <c r="B61" s="102" t="s">
        <v>422</v>
      </c>
      <c r="C61" s="102" t="s">
        <v>228</v>
      </c>
      <c r="D61" s="102">
        <v>5</v>
      </c>
      <c r="E61" s="102"/>
      <c r="F61" s="102"/>
      <c r="G61" s="102"/>
      <c r="H61" s="102"/>
    </row>
    <row r="62" spans="1:8">
      <c r="A62" s="102"/>
      <c r="B62" s="102" t="s">
        <v>423</v>
      </c>
      <c r="C62" s="102" t="s">
        <v>195</v>
      </c>
      <c r="D62" s="102">
        <v>4</v>
      </c>
      <c r="E62" s="102"/>
      <c r="F62" s="102"/>
      <c r="G62" s="102"/>
      <c r="H62" s="102"/>
    </row>
    <row r="63" spans="1:8">
      <c r="A63" s="102"/>
      <c r="B63" s="102" t="s">
        <v>424</v>
      </c>
      <c r="C63" s="102" t="s">
        <v>225</v>
      </c>
      <c r="D63" s="102">
        <v>1</v>
      </c>
      <c r="E63" s="102"/>
      <c r="F63" s="102"/>
      <c r="G63" s="102"/>
      <c r="H63" s="102"/>
    </row>
    <row r="64" spans="1:8">
      <c r="A64" s="102"/>
      <c r="B64" s="102"/>
      <c r="C64" s="102"/>
      <c r="D64" s="102"/>
      <c r="E64" s="111" t="s">
        <v>70</v>
      </c>
      <c r="F64" s="102">
        <f>SUM(D54:D63)</f>
        <v>35</v>
      </c>
      <c r="G64" s="111" t="s">
        <v>103</v>
      </c>
      <c r="H64" s="102">
        <v>10</v>
      </c>
    </row>
    <row r="65" spans="1:8">
      <c r="A65" s="112"/>
      <c r="B65" s="112"/>
      <c r="C65" s="112"/>
      <c r="D65" s="112"/>
      <c r="E65" s="112"/>
      <c r="F65" s="112"/>
      <c r="G65" s="112"/>
      <c r="H65" s="112"/>
    </row>
    <row r="66" spans="1:8">
      <c r="A66" s="101" t="s">
        <v>96</v>
      </c>
      <c r="B66" s="102" t="s">
        <v>425</v>
      </c>
      <c r="C66" s="102" t="s">
        <v>219</v>
      </c>
      <c r="D66" s="102">
        <v>7</v>
      </c>
      <c r="E66" s="102"/>
      <c r="F66" s="102"/>
      <c r="G66" s="102"/>
      <c r="H66" s="102"/>
    </row>
    <row r="67" spans="1:8">
      <c r="A67" s="102"/>
      <c r="B67" s="102"/>
      <c r="C67" s="102"/>
      <c r="D67" s="102"/>
      <c r="E67" s="111" t="s">
        <v>70</v>
      </c>
      <c r="F67" s="102">
        <v>7</v>
      </c>
      <c r="G67" s="111" t="s">
        <v>103</v>
      </c>
      <c r="H67" s="102">
        <v>1</v>
      </c>
    </row>
    <row r="68" spans="1:8">
      <c r="A68" s="112"/>
      <c r="B68" s="112"/>
      <c r="C68" s="112"/>
      <c r="D68" s="112"/>
      <c r="E68" s="112"/>
      <c r="F68" s="112"/>
      <c r="G68" s="112"/>
      <c r="H68" s="112"/>
    </row>
    <row r="69" spans="1:8">
      <c r="A69" s="101" t="s">
        <v>18</v>
      </c>
      <c r="B69" s="102" t="s">
        <v>321</v>
      </c>
      <c r="C69" s="102" t="s">
        <v>199</v>
      </c>
      <c r="D69" s="102">
        <v>1</v>
      </c>
      <c r="E69" s="102"/>
      <c r="F69" s="102"/>
      <c r="G69" s="102"/>
      <c r="H69" s="102"/>
    </row>
    <row r="70" spans="1:8">
      <c r="A70" s="101"/>
      <c r="B70" s="102" t="s">
        <v>426</v>
      </c>
      <c r="C70" s="102" t="s">
        <v>427</v>
      </c>
      <c r="D70" s="102">
        <v>3</v>
      </c>
      <c r="E70" s="102"/>
      <c r="F70" s="102"/>
      <c r="G70" s="102"/>
      <c r="H70" s="102"/>
    </row>
    <row r="71" spans="1:8">
      <c r="A71" s="102"/>
      <c r="B71" s="102"/>
      <c r="C71" s="102"/>
      <c r="D71" s="102"/>
      <c r="E71" s="111" t="s">
        <v>70</v>
      </c>
      <c r="F71" s="102">
        <v>4</v>
      </c>
      <c r="G71" s="111" t="s">
        <v>103</v>
      </c>
      <c r="H71" s="102">
        <v>2</v>
      </c>
    </row>
    <row r="72" spans="1:8">
      <c r="A72" s="102"/>
      <c r="B72" s="102"/>
      <c r="C72" s="102"/>
      <c r="D72" s="102"/>
      <c r="E72" s="106" t="s">
        <v>153</v>
      </c>
      <c r="F72" s="102">
        <f>SUM(F12+F21+F31+F42+F49+F52+F64+F67+F71)</f>
        <v>164</v>
      </c>
      <c r="G72" s="106" t="s">
        <v>152</v>
      </c>
      <c r="H72" s="102">
        <f>SUM(H12+H21+H31+H42+H49+H52+H64+H67+H71)</f>
        <v>54</v>
      </c>
    </row>
  </sheetData>
  <phoneticPr fontId="1" type="noConversion"/>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5"/>
  <sheetViews>
    <sheetView zoomScale="80" zoomScaleNormal="80" workbookViewId="0">
      <selection activeCell="B2" sqref="B2:B41"/>
    </sheetView>
  </sheetViews>
  <sheetFormatPr defaultColWidth="8.77734375" defaultRowHeight="16.2"/>
  <cols>
    <col min="1" max="1" width="12.44140625" style="103" customWidth="1"/>
    <col min="2" max="2" width="41.33203125" style="103" customWidth="1"/>
    <col min="3" max="3" width="76.21875" style="103" customWidth="1"/>
    <col min="4" max="4" width="11.77734375" style="103" customWidth="1"/>
    <col min="5" max="5" width="11.33203125" style="103" customWidth="1"/>
    <col min="6" max="6" width="9.6640625" style="103" customWidth="1"/>
    <col min="7" max="16384" width="8.77734375" style="103"/>
  </cols>
  <sheetData>
    <row r="1" spans="1:8">
      <c r="A1" s="106" t="s">
        <v>126</v>
      </c>
      <c r="B1" s="106" t="s">
        <v>72</v>
      </c>
      <c r="C1" s="106" t="s">
        <v>69</v>
      </c>
      <c r="D1" s="106" t="s">
        <v>70</v>
      </c>
      <c r="E1" s="106" t="s">
        <v>73</v>
      </c>
      <c r="F1" s="106"/>
      <c r="G1" s="106" t="s">
        <v>77</v>
      </c>
      <c r="H1" s="106"/>
    </row>
    <row r="2" spans="1:8">
      <c r="A2" s="101" t="s">
        <v>80</v>
      </c>
      <c r="B2" s="107" t="s">
        <v>428</v>
      </c>
      <c r="C2" s="107" t="s">
        <v>155</v>
      </c>
      <c r="D2" s="108">
        <v>2</v>
      </c>
      <c r="E2" s="106"/>
      <c r="F2" s="106"/>
      <c r="G2" s="106"/>
      <c r="H2" s="106"/>
    </row>
    <row r="3" spans="1:8">
      <c r="A3" s="102"/>
      <c r="B3" s="109" t="s">
        <v>429</v>
      </c>
      <c r="C3" s="102" t="s">
        <v>309</v>
      </c>
      <c r="D3" s="102">
        <v>4</v>
      </c>
      <c r="E3" s="102"/>
      <c r="F3" s="102"/>
      <c r="G3" s="102"/>
      <c r="H3" s="102"/>
    </row>
    <row r="4" spans="1:8">
      <c r="A4" s="102"/>
      <c r="B4" s="102" t="s">
        <v>101</v>
      </c>
      <c r="C4" s="102" t="s">
        <v>233</v>
      </c>
      <c r="D4" s="102">
        <v>9</v>
      </c>
      <c r="E4" s="102"/>
      <c r="F4" s="102"/>
      <c r="G4" s="102"/>
      <c r="H4" s="102"/>
    </row>
    <row r="5" spans="1:8">
      <c r="A5" s="102"/>
      <c r="B5" s="102" t="s">
        <v>430</v>
      </c>
      <c r="C5" s="102" t="s">
        <v>324</v>
      </c>
      <c r="D5" s="102">
        <v>1</v>
      </c>
      <c r="E5" s="102"/>
      <c r="F5" s="102"/>
      <c r="G5" s="102"/>
      <c r="H5" s="102"/>
    </row>
    <row r="6" spans="1:8">
      <c r="A6" s="102"/>
      <c r="B6" s="102" t="s">
        <v>431</v>
      </c>
      <c r="C6" s="102" t="s">
        <v>178</v>
      </c>
      <c r="D6" s="102">
        <v>5</v>
      </c>
      <c r="E6" s="102"/>
      <c r="F6" s="102"/>
      <c r="G6" s="102"/>
      <c r="H6" s="102"/>
    </row>
    <row r="7" spans="1:8">
      <c r="A7" s="102"/>
      <c r="B7" s="102" t="s">
        <v>432</v>
      </c>
      <c r="C7" s="102" t="s">
        <v>232</v>
      </c>
      <c r="D7" s="102">
        <v>18</v>
      </c>
      <c r="E7" s="102"/>
      <c r="F7" s="102"/>
      <c r="G7" s="102"/>
      <c r="H7" s="102"/>
    </row>
    <row r="8" spans="1:8">
      <c r="A8" s="102"/>
      <c r="B8" s="102" t="s">
        <v>433</v>
      </c>
      <c r="C8" s="102" t="s">
        <v>327</v>
      </c>
      <c r="D8" s="102">
        <v>3</v>
      </c>
      <c r="E8" s="102"/>
      <c r="F8" s="102"/>
      <c r="G8" s="102"/>
      <c r="H8" s="102"/>
    </row>
    <row r="9" spans="1:8">
      <c r="A9" s="102"/>
      <c r="B9" s="102" t="s">
        <v>434</v>
      </c>
      <c r="C9" s="102" t="s">
        <v>301</v>
      </c>
      <c r="D9" s="102">
        <v>3</v>
      </c>
      <c r="E9" s="102"/>
      <c r="F9" s="102"/>
      <c r="G9" s="102"/>
      <c r="H9" s="102"/>
    </row>
    <row r="10" spans="1:8">
      <c r="A10" s="102"/>
      <c r="B10" s="102" t="s">
        <v>435</v>
      </c>
      <c r="C10" s="102" t="s">
        <v>177</v>
      </c>
      <c r="D10" s="102">
        <v>2</v>
      </c>
      <c r="E10" s="102"/>
      <c r="F10" s="102"/>
      <c r="G10" s="102"/>
      <c r="H10" s="102"/>
    </row>
    <row r="11" spans="1:8">
      <c r="A11" s="102"/>
      <c r="B11" s="102" t="s">
        <v>436</v>
      </c>
      <c r="C11" s="102" t="s">
        <v>187</v>
      </c>
      <c r="D11" s="102">
        <v>1</v>
      </c>
      <c r="E11" s="102"/>
      <c r="F11" s="102"/>
      <c r="G11" s="102"/>
      <c r="H11" s="102"/>
    </row>
    <row r="12" spans="1:8">
      <c r="A12" s="102"/>
      <c r="B12" s="102" t="s">
        <v>437</v>
      </c>
      <c r="C12" s="102" t="s">
        <v>284</v>
      </c>
      <c r="D12" s="102">
        <v>1</v>
      </c>
      <c r="E12" s="102"/>
      <c r="F12" s="102"/>
      <c r="G12" s="102"/>
      <c r="H12" s="102"/>
    </row>
    <row r="13" spans="1:8">
      <c r="A13" s="102"/>
      <c r="B13" s="102" t="s">
        <v>438</v>
      </c>
      <c r="C13" s="102" t="s">
        <v>328</v>
      </c>
      <c r="D13" s="102">
        <v>1</v>
      </c>
      <c r="E13" s="102"/>
      <c r="F13" s="102"/>
      <c r="G13" s="102"/>
      <c r="H13" s="102"/>
    </row>
    <row r="14" spans="1:8">
      <c r="A14" s="102"/>
      <c r="B14" s="102" t="s">
        <v>439</v>
      </c>
      <c r="C14" s="102" t="s">
        <v>216</v>
      </c>
      <c r="D14" s="102">
        <v>4</v>
      </c>
      <c r="E14" s="102"/>
      <c r="F14" s="102"/>
      <c r="G14" s="102"/>
      <c r="H14" s="102"/>
    </row>
    <row r="15" spans="1:8">
      <c r="A15" s="102"/>
      <c r="B15" s="102" t="s">
        <v>440</v>
      </c>
      <c r="C15" s="102" t="s">
        <v>323</v>
      </c>
      <c r="D15" s="102">
        <v>2</v>
      </c>
      <c r="E15" s="102"/>
      <c r="F15" s="102"/>
      <c r="G15" s="102"/>
      <c r="H15" s="102"/>
    </row>
    <row r="16" spans="1:8">
      <c r="A16" s="102"/>
      <c r="B16" s="102" t="s">
        <v>441</v>
      </c>
      <c r="C16" s="102" t="s">
        <v>286</v>
      </c>
      <c r="D16" s="102">
        <v>4</v>
      </c>
      <c r="E16" s="102"/>
      <c r="F16" s="102"/>
      <c r="G16" s="102"/>
      <c r="H16" s="102"/>
    </row>
    <row r="17" spans="1:8">
      <c r="A17" s="102"/>
      <c r="B17" s="102" t="s">
        <v>442</v>
      </c>
      <c r="C17" s="102" t="s">
        <v>267</v>
      </c>
      <c r="D17" s="102">
        <v>4</v>
      </c>
      <c r="E17" s="102"/>
      <c r="F17" s="102"/>
      <c r="G17" s="102"/>
      <c r="H17" s="102"/>
    </row>
    <row r="18" spans="1:8">
      <c r="A18" s="102"/>
      <c r="B18" s="102" t="s">
        <v>268</v>
      </c>
      <c r="C18" s="102" t="s">
        <v>269</v>
      </c>
      <c r="D18" s="102">
        <v>1</v>
      </c>
      <c r="E18" s="102"/>
      <c r="F18" s="102"/>
      <c r="G18" s="102"/>
      <c r="H18" s="102"/>
    </row>
    <row r="19" spans="1:8">
      <c r="A19" s="102"/>
      <c r="B19" s="102" t="s">
        <v>443</v>
      </c>
      <c r="C19" s="102" t="s">
        <v>299</v>
      </c>
      <c r="D19" s="102">
        <v>6</v>
      </c>
      <c r="E19" s="102"/>
      <c r="F19" s="102"/>
      <c r="G19" s="102"/>
      <c r="H19" s="102"/>
    </row>
    <row r="20" spans="1:8">
      <c r="A20" s="102"/>
      <c r="B20" s="102" t="s">
        <v>444</v>
      </c>
      <c r="C20" s="102" t="s">
        <v>261</v>
      </c>
      <c r="D20" s="102">
        <v>2</v>
      </c>
      <c r="E20" s="102"/>
      <c r="F20" s="102"/>
      <c r="G20" s="102"/>
      <c r="H20" s="102"/>
    </row>
    <row r="21" spans="1:8">
      <c r="A21" s="102"/>
      <c r="B21" s="102" t="s">
        <v>445</v>
      </c>
      <c r="C21" s="102" t="s">
        <v>329</v>
      </c>
      <c r="D21" s="102">
        <v>4</v>
      </c>
      <c r="E21" s="102"/>
      <c r="F21" s="102"/>
      <c r="G21" s="102"/>
      <c r="H21" s="102"/>
    </row>
    <row r="22" spans="1:8">
      <c r="A22" s="102"/>
      <c r="B22" s="102" t="s">
        <v>446</v>
      </c>
      <c r="C22" s="102" t="s">
        <v>239</v>
      </c>
      <c r="D22" s="102">
        <v>3</v>
      </c>
      <c r="E22" s="102"/>
      <c r="F22" s="102"/>
      <c r="G22" s="102"/>
      <c r="H22" s="102"/>
    </row>
    <row r="23" spans="1:8">
      <c r="A23" s="102"/>
      <c r="B23" s="102" t="s">
        <v>447</v>
      </c>
      <c r="C23" s="102" t="s">
        <v>161</v>
      </c>
      <c r="D23" s="102">
        <v>2</v>
      </c>
      <c r="E23" s="102"/>
      <c r="F23" s="102"/>
      <c r="G23" s="102"/>
      <c r="H23" s="102"/>
    </row>
    <row r="24" spans="1:8">
      <c r="A24" s="102"/>
      <c r="B24" s="102" t="s">
        <v>448</v>
      </c>
      <c r="C24" s="102" t="s">
        <v>325</v>
      </c>
      <c r="D24" s="102">
        <v>4</v>
      </c>
      <c r="E24" s="102"/>
      <c r="F24" s="102"/>
      <c r="G24" s="102"/>
      <c r="H24" s="102"/>
    </row>
    <row r="25" spans="1:8">
      <c r="A25" s="102"/>
      <c r="B25" s="102" t="s">
        <v>449</v>
      </c>
      <c r="C25" s="102" t="s">
        <v>223</v>
      </c>
      <c r="D25" s="102">
        <v>11</v>
      </c>
      <c r="E25" s="102"/>
      <c r="F25" s="102"/>
      <c r="G25" s="102"/>
      <c r="H25" s="102"/>
    </row>
    <row r="26" spans="1:8">
      <c r="A26" s="102"/>
      <c r="B26" s="102" t="s">
        <v>450</v>
      </c>
      <c r="C26" s="102" t="s">
        <v>242</v>
      </c>
      <c r="D26" s="102">
        <v>1</v>
      </c>
      <c r="E26" s="102"/>
      <c r="F26" s="102"/>
      <c r="G26" s="102"/>
      <c r="H26" s="102"/>
    </row>
    <row r="27" spans="1:8">
      <c r="A27" s="102"/>
      <c r="B27" s="102" t="s">
        <v>451</v>
      </c>
      <c r="C27" s="102" t="s">
        <v>235</v>
      </c>
      <c r="D27" s="102">
        <v>1</v>
      </c>
      <c r="E27" s="102"/>
      <c r="F27" s="102"/>
      <c r="G27" s="102"/>
      <c r="H27" s="102"/>
    </row>
    <row r="28" spans="1:8">
      <c r="A28" s="102"/>
      <c r="B28" s="102" t="s">
        <v>452</v>
      </c>
      <c r="C28" s="102" t="s">
        <v>236</v>
      </c>
      <c r="D28" s="102">
        <v>1</v>
      </c>
      <c r="E28" s="102"/>
      <c r="F28" s="102"/>
      <c r="G28" s="102"/>
      <c r="H28" s="102"/>
    </row>
    <row r="29" spans="1:8">
      <c r="A29" s="102"/>
      <c r="B29" s="102" t="s">
        <v>453</v>
      </c>
      <c r="C29" s="102" t="s">
        <v>180</v>
      </c>
      <c r="D29" s="102">
        <v>2</v>
      </c>
      <c r="E29" s="102"/>
      <c r="F29" s="102"/>
      <c r="G29" s="102"/>
      <c r="H29" s="102"/>
    </row>
    <row r="30" spans="1:8">
      <c r="A30" s="102"/>
      <c r="B30" s="102" t="s">
        <v>454</v>
      </c>
      <c r="C30" s="102" t="s">
        <v>226</v>
      </c>
      <c r="D30" s="102">
        <v>3</v>
      </c>
      <c r="E30" s="102"/>
      <c r="F30" s="102"/>
      <c r="G30" s="102"/>
      <c r="H30" s="102"/>
    </row>
    <row r="31" spans="1:8">
      <c r="A31" s="102"/>
      <c r="B31" s="102" t="s">
        <v>455</v>
      </c>
      <c r="C31" s="102" t="s">
        <v>456</v>
      </c>
      <c r="D31" s="102">
        <v>4</v>
      </c>
      <c r="E31" s="102"/>
      <c r="F31" s="102"/>
      <c r="G31" s="102"/>
      <c r="H31" s="102"/>
    </row>
    <row r="32" spans="1:8">
      <c r="A32" s="102"/>
      <c r="B32" s="102" t="s">
        <v>457</v>
      </c>
      <c r="C32" s="102" t="s">
        <v>186</v>
      </c>
      <c r="D32" s="102">
        <v>1</v>
      </c>
      <c r="E32" s="102"/>
      <c r="F32" s="102"/>
      <c r="G32" s="102"/>
      <c r="H32" s="102"/>
    </row>
    <row r="33" spans="1:8">
      <c r="A33" s="102"/>
      <c r="B33" s="102" t="s">
        <v>458</v>
      </c>
      <c r="C33" s="102" t="s">
        <v>221</v>
      </c>
      <c r="D33" s="102">
        <v>2</v>
      </c>
      <c r="E33" s="102"/>
      <c r="F33" s="102"/>
      <c r="G33" s="102"/>
      <c r="H33" s="102"/>
    </row>
    <row r="34" spans="1:8">
      <c r="A34" s="102"/>
      <c r="B34" s="102" t="s">
        <v>477</v>
      </c>
      <c r="C34" s="102" t="s">
        <v>193</v>
      </c>
      <c r="D34" s="102">
        <v>2</v>
      </c>
      <c r="E34" s="102"/>
      <c r="F34" s="102"/>
      <c r="G34" s="102"/>
      <c r="H34" s="102"/>
    </row>
    <row r="35" spans="1:8">
      <c r="A35" s="102"/>
      <c r="B35" s="102" t="s">
        <v>460</v>
      </c>
      <c r="C35" s="102" t="s">
        <v>330</v>
      </c>
      <c r="D35" s="102">
        <v>1</v>
      </c>
      <c r="E35" s="102"/>
      <c r="F35" s="102"/>
      <c r="G35" s="102"/>
      <c r="H35" s="102"/>
    </row>
    <row r="36" spans="1:8">
      <c r="A36" s="102"/>
      <c r="B36" s="102" t="s">
        <v>461</v>
      </c>
      <c r="C36" s="102" t="s">
        <v>164</v>
      </c>
      <c r="D36" s="102">
        <v>1</v>
      </c>
      <c r="E36" s="102"/>
      <c r="F36" s="102"/>
      <c r="G36" s="102"/>
      <c r="H36" s="102"/>
    </row>
    <row r="37" spans="1:8">
      <c r="A37" s="102"/>
      <c r="B37" s="102" t="s">
        <v>780</v>
      </c>
      <c r="C37" s="102" t="s">
        <v>188</v>
      </c>
      <c r="D37" s="102">
        <v>2</v>
      </c>
      <c r="E37" s="102"/>
      <c r="F37" s="102"/>
      <c r="G37" s="102"/>
      <c r="H37" s="102"/>
    </row>
    <row r="38" spans="1:8">
      <c r="A38" s="102"/>
      <c r="B38" s="102" t="s">
        <v>322</v>
      </c>
      <c r="C38" s="102" t="s">
        <v>179</v>
      </c>
      <c r="D38" s="102">
        <v>2</v>
      </c>
      <c r="E38" s="102"/>
      <c r="F38" s="102"/>
      <c r="G38" s="102"/>
      <c r="H38" s="102"/>
    </row>
    <row r="39" spans="1:8">
      <c r="A39" s="102"/>
      <c r="B39" s="102" t="s">
        <v>462</v>
      </c>
      <c r="C39" s="102" t="s">
        <v>463</v>
      </c>
      <c r="D39" s="102">
        <v>1</v>
      </c>
      <c r="E39" s="102"/>
      <c r="F39" s="102"/>
      <c r="G39" s="102"/>
      <c r="H39" s="102"/>
    </row>
    <row r="40" spans="1:8">
      <c r="A40" s="102"/>
      <c r="B40" s="102" t="s">
        <v>464</v>
      </c>
      <c r="C40" s="102" t="s">
        <v>326</v>
      </c>
      <c r="D40" s="102">
        <v>2</v>
      </c>
      <c r="E40" s="102"/>
      <c r="F40" s="102"/>
      <c r="G40" s="102"/>
      <c r="H40" s="102"/>
    </row>
    <row r="41" spans="1:8">
      <c r="A41" s="102"/>
      <c r="B41" s="102" t="s">
        <v>465</v>
      </c>
      <c r="C41" s="102" t="s">
        <v>331</v>
      </c>
      <c r="D41" s="102">
        <v>1</v>
      </c>
      <c r="E41" s="102"/>
      <c r="F41" s="102"/>
      <c r="G41" s="102"/>
      <c r="H41" s="102"/>
    </row>
    <row r="42" spans="1:8">
      <c r="A42" s="102"/>
      <c r="B42" s="102"/>
      <c r="C42" s="102"/>
      <c r="D42" s="102"/>
      <c r="E42" s="110" t="s">
        <v>150</v>
      </c>
      <c r="F42" s="102">
        <f>SUM(D2:D41)</f>
        <v>124</v>
      </c>
      <c r="G42" s="111" t="s">
        <v>151</v>
      </c>
      <c r="H42" s="102">
        <v>40</v>
      </c>
    </row>
    <row r="43" spans="1:8">
      <c r="A43" s="101" t="s">
        <v>136</v>
      </c>
      <c r="B43" s="102" t="s">
        <v>466</v>
      </c>
      <c r="C43" s="102" t="s">
        <v>305</v>
      </c>
      <c r="D43" s="102">
        <v>2</v>
      </c>
      <c r="E43" s="102"/>
      <c r="F43" s="102"/>
      <c r="G43" s="102"/>
      <c r="H43" s="102"/>
    </row>
    <row r="44" spans="1:8">
      <c r="A44" s="102"/>
      <c r="B44" s="102"/>
      <c r="C44" s="102"/>
      <c r="D44" s="102"/>
      <c r="E44" s="110" t="s">
        <v>150</v>
      </c>
      <c r="F44" s="102">
        <v>2</v>
      </c>
      <c r="G44" s="111" t="s">
        <v>151</v>
      </c>
      <c r="H44" s="102">
        <v>1</v>
      </c>
    </row>
    <row r="45" spans="1:8">
      <c r="A45" s="102"/>
      <c r="B45" s="102"/>
      <c r="C45" s="102"/>
      <c r="D45" s="102"/>
      <c r="E45" s="106" t="s">
        <v>146</v>
      </c>
      <c r="F45" s="102">
        <f>SUM(F44+F42)</f>
        <v>126</v>
      </c>
      <c r="G45" s="106" t="s">
        <v>152</v>
      </c>
      <c r="H45" s="102">
        <v>41</v>
      </c>
    </row>
  </sheetData>
  <phoneticPr fontId="1" type="noConversion"/>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
  <sheetViews>
    <sheetView zoomScale="68" zoomScaleNormal="68" workbookViewId="0"/>
  </sheetViews>
  <sheetFormatPr defaultRowHeight="16.2"/>
  <cols>
    <col min="1" max="1" width="20.44140625" customWidth="1"/>
    <col min="2" max="2" width="41.109375" customWidth="1"/>
    <col min="3" max="3" width="22.33203125" customWidth="1"/>
    <col min="5" max="5" width="12.33203125" customWidth="1"/>
    <col min="6" max="6" width="9.77734375" customWidth="1"/>
    <col min="7" max="7" width="11.77734375" customWidth="1"/>
  </cols>
  <sheetData>
    <row r="1" spans="1:8">
      <c r="A1" s="89" t="s">
        <v>126</v>
      </c>
      <c r="B1" s="89" t="s">
        <v>72</v>
      </c>
      <c r="C1" s="89" t="s">
        <v>69</v>
      </c>
      <c r="D1" s="89" t="s">
        <v>70</v>
      </c>
      <c r="E1" s="89" t="s">
        <v>73</v>
      </c>
      <c r="F1" s="89"/>
      <c r="G1" s="89" t="s">
        <v>77</v>
      </c>
      <c r="H1" s="89"/>
    </row>
    <row r="2" spans="1:8">
      <c r="A2" s="93" t="s">
        <v>139</v>
      </c>
      <c r="B2" s="102" t="s">
        <v>467</v>
      </c>
      <c r="C2" s="102" t="s">
        <v>762</v>
      </c>
      <c r="D2" s="102">
        <v>4</v>
      </c>
      <c r="E2" s="90"/>
      <c r="F2" s="90"/>
      <c r="G2" s="90"/>
      <c r="H2" s="90"/>
    </row>
    <row r="3" spans="1:8">
      <c r="A3" s="90"/>
      <c r="B3" s="90"/>
      <c r="C3" s="90"/>
      <c r="D3" s="90"/>
      <c r="E3" s="94" t="s">
        <v>85</v>
      </c>
      <c r="F3" s="90">
        <f>SUM(D2)</f>
        <v>4</v>
      </c>
      <c r="G3" s="94" t="s">
        <v>144</v>
      </c>
      <c r="H3" s="90">
        <v>1</v>
      </c>
    </row>
    <row r="4" spans="1:8">
      <c r="A4" s="95"/>
      <c r="B4" s="95"/>
      <c r="C4" s="95"/>
      <c r="D4" s="95"/>
      <c r="E4" s="95"/>
      <c r="F4" s="95"/>
      <c r="G4" s="95"/>
      <c r="H4" s="95"/>
    </row>
    <row r="5" spans="1:8">
      <c r="A5" s="93" t="s">
        <v>308</v>
      </c>
      <c r="B5" s="102" t="s">
        <v>468</v>
      </c>
      <c r="C5" s="102" t="s">
        <v>285</v>
      </c>
      <c r="D5" s="102">
        <v>3</v>
      </c>
      <c r="E5" s="90"/>
      <c r="F5" s="90"/>
      <c r="G5" s="90"/>
      <c r="H5" s="90"/>
    </row>
    <row r="6" spans="1:8">
      <c r="A6" s="96"/>
      <c r="B6" s="102" t="s">
        <v>469</v>
      </c>
      <c r="C6" s="102" t="s">
        <v>470</v>
      </c>
      <c r="D6" s="102">
        <v>2</v>
      </c>
      <c r="E6" s="97"/>
      <c r="F6" s="97"/>
      <c r="G6" s="97"/>
      <c r="H6" s="97"/>
    </row>
    <row r="7" spans="1:8">
      <c r="A7" s="90"/>
      <c r="B7" s="90"/>
      <c r="C7" s="90"/>
      <c r="D7" s="90"/>
      <c r="E7" s="94" t="s">
        <v>85</v>
      </c>
      <c r="F7" s="90">
        <f>SUM(D5+D6)</f>
        <v>5</v>
      </c>
      <c r="G7" s="94" t="s">
        <v>144</v>
      </c>
      <c r="H7" s="90">
        <v>2</v>
      </c>
    </row>
    <row r="8" spans="1:8">
      <c r="A8" s="90"/>
      <c r="B8" s="90"/>
      <c r="C8" s="90"/>
      <c r="D8" s="90"/>
      <c r="E8" s="89" t="s">
        <v>81</v>
      </c>
      <c r="F8" s="90">
        <f>SUM(F7+F3)</f>
        <v>9</v>
      </c>
      <c r="G8" s="89" t="s">
        <v>82</v>
      </c>
      <c r="H8" s="90">
        <v>3</v>
      </c>
    </row>
  </sheetData>
  <phoneticPr fontId="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4"/>
  <sheetViews>
    <sheetView zoomScale="80" zoomScaleNormal="80" workbookViewId="0">
      <pane ySplit="1" topLeftCell="A14" activePane="bottomLeft" state="frozen"/>
      <selection pane="bottomLeft"/>
    </sheetView>
  </sheetViews>
  <sheetFormatPr defaultRowHeight="16.2" customHeight="1"/>
  <cols>
    <col min="1" max="2" width="93.88671875" customWidth="1"/>
    <col min="3" max="3" width="15.21875" customWidth="1"/>
    <col min="4" max="4" width="14.77734375" customWidth="1"/>
  </cols>
  <sheetData>
    <row r="1" spans="1:3" ht="16.2" customHeight="1">
      <c r="A1" s="66" t="s">
        <v>37</v>
      </c>
      <c r="B1" s="273" t="s">
        <v>36</v>
      </c>
      <c r="C1" s="283" t="s">
        <v>977</v>
      </c>
    </row>
    <row r="2" spans="1:3" ht="16.2" customHeight="1">
      <c r="A2" s="260" t="s">
        <v>1551</v>
      </c>
      <c r="B2" s="274"/>
      <c r="C2" s="262"/>
    </row>
    <row r="3" spans="1:3" ht="16.2" customHeight="1">
      <c r="A3" s="243" t="s">
        <v>120</v>
      </c>
      <c r="B3" s="275" t="s">
        <v>538</v>
      </c>
      <c r="C3" s="243">
        <v>1</v>
      </c>
    </row>
    <row r="4" spans="1:3" ht="16.2" customHeight="1">
      <c r="A4" s="243" t="s">
        <v>1279</v>
      </c>
      <c r="B4" s="275" t="s">
        <v>1280</v>
      </c>
      <c r="C4" s="243">
        <v>2</v>
      </c>
    </row>
    <row r="5" spans="1:3" ht="16.2" customHeight="1">
      <c r="A5" s="243" t="s">
        <v>1282</v>
      </c>
      <c r="B5" s="275" t="s">
        <v>1372</v>
      </c>
      <c r="C5" s="243">
        <v>13</v>
      </c>
    </row>
    <row r="6" spans="1:3" ht="16.2" customHeight="1">
      <c r="A6" s="243" t="s">
        <v>1283</v>
      </c>
      <c r="B6" s="275" t="s">
        <v>1433</v>
      </c>
      <c r="C6" s="243">
        <v>43</v>
      </c>
    </row>
    <row r="7" spans="1:3" ht="16.2" customHeight="1">
      <c r="A7" s="232" t="s">
        <v>1285</v>
      </c>
      <c r="B7" s="275" t="s">
        <v>1418</v>
      </c>
      <c r="C7" s="243">
        <v>23</v>
      </c>
    </row>
    <row r="8" spans="1:3" ht="16.2" customHeight="1">
      <c r="A8" s="256" t="s">
        <v>1288</v>
      </c>
      <c r="B8" s="275" t="s">
        <v>1562</v>
      </c>
      <c r="C8" s="243">
        <v>5</v>
      </c>
    </row>
    <row r="9" spans="1:3" ht="16.2" customHeight="1">
      <c r="A9" s="232" t="s">
        <v>1289</v>
      </c>
      <c r="B9" s="275" t="s">
        <v>1290</v>
      </c>
      <c r="C9" s="243">
        <v>1</v>
      </c>
    </row>
    <row r="10" spans="1:3" ht="16.2" customHeight="1">
      <c r="A10" s="232" t="s">
        <v>805</v>
      </c>
      <c r="B10" s="275" t="s">
        <v>1301</v>
      </c>
      <c r="C10" s="243">
        <v>2</v>
      </c>
    </row>
    <row r="11" spans="1:3" ht="16.2" customHeight="1">
      <c r="A11" s="232" t="s">
        <v>1302</v>
      </c>
      <c r="B11" s="275" t="s">
        <v>1303</v>
      </c>
      <c r="C11" s="243">
        <v>3</v>
      </c>
    </row>
    <row r="12" spans="1:3" ht="16.2" customHeight="1">
      <c r="A12" s="232" t="s">
        <v>1309</v>
      </c>
      <c r="B12" s="275" t="s">
        <v>1559</v>
      </c>
      <c r="C12" s="243">
        <v>4</v>
      </c>
    </row>
    <row r="13" spans="1:3" ht="16.2" customHeight="1">
      <c r="A13" s="232" t="s">
        <v>798</v>
      </c>
      <c r="B13" s="275" t="s">
        <v>1432</v>
      </c>
      <c r="C13" s="243">
        <v>4</v>
      </c>
    </row>
    <row r="14" spans="1:3" ht="16.2" customHeight="1">
      <c r="A14" s="232" t="s">
        <v>1312</v>
      </c>
      <c r="B14" s="276" t="s">
        <v>1564</v>
      </c>
      <c r="C14" s="243">
        <v>3</v>
      </c>
    </row>
    <row r="15" spans="1:3" ht="16.2" customHeight="1">
      <c r="A15" s="232" t="s">
        <v>1313</v>
      </c>
      <c r="B15" s="275" t="s">
        <v>1314</v>
      </c>
      <c r="C15" s="243">
        <v>4</v>
      </c>
    </row>
    <row r="16" spans="1:3" ht="16.2" customHeight="1">
      <c r="A16" s="232" t="s">
        <v>1316</v>
      </c>
      <c r="B16" s="275" t="s">
        <v>1416</v>
      </c>
      <c r="C16" s="243">
        <v>7</v>
      </c>
    </row>
    <row r="17" spans="1:3" ht="16.2" customHeight="1">
      <c r="A17" s="232" t="s">
        <v>1335</v>
      </c>
      <c r="B17" s="275" t="s">
        <v>1336</v>
      </c>
      <c r="C17" s="243">
        <v>1</v>
      </c>
    </row>
    <row r="18" spans="1:3" ht="16.2" customHeight="1">
      <c r="A18" s="257" t="s">
        <v>1345</v>
      </c>
      <c r="B18" s="275" t="s">
        <v>1346</v>
      </c>
      <c r="C18" s="243">
        <v>1</v>
      </c>
    </row>
    <row r="19" spans="1:3" ht="16.2" customHeight="1">
      <c r="A19" s="257" t="s">
        <v>1350</v>
      </c>
      <c r="B19" s="275" t="s">
        <v>1349</v>
      </c>
      <c r="C19" s="243">
        <v>1</v>
      </c>
    </row>
    <row r="20" spans="1:3" ht="16.2" customHeight="1">
      <c r="A20" s="257" t="s">
        <v>1351</v>
      </c>
      <c r="B20" s="275" t="s">
        <v>1352</v>
      </c>
      <c r="C20" s="243">
        <v>6</v>
      </c>
    </row>
    <row r="21" spans="1:3" ht="16.2" customHeight="1">
      <c r="A21" s="232" t="s">
        <v>803</v>
      </c>
      <c r="B21" s="276" t="s">
        <v>1363</v>
      </c>
      <c r="C21" s="243">
        <v>12</v>
      </c>
    </row>
    <row r="22" spans="1:3" ht="16.2" customHeight="1">
      <c r="A22" s="257" t="s">
        <v>71</v>
      </c>
      <c r="B22" s="275" t="s">
        <v>1431</v>
      </c>
      <c r="C22" s="243">
        <v>8</v>
      </c>
    </row>
    <row r="23" spans="1:3" ht="16.2" customHeight="1">
      <c r="A23" s="257" t="s">
        <v>1364</v>
      </c>
      <c r="B23" s="275" t="s">
        <v>1515</v>
      </c>
      <c r="C23" s="243">
        <v>7</v>
      </c>
    </row>
    <row r="24" spans="1:3" ht="16.2" customHeight="1">
      <c r="A24" s="287" t="s">
        <v>1567</v>
      </c>
      <c r="B24" s="275" t="s">
        <v>1365</v>
      </c>
      <c r="C24" s="243">
        <v>24</v>
      </c>
    </row>
    <row r="25" spans="1:3" ht="16.2" customHeight="1">
      <c r="A25" s="232" t="s">
        <v>1570</v>
      </c>
      <c r="B25" s="275" t="s">
        <v>1366</v>
      </c>
      <c r="C25" s="243">
        <v>4</v>
      </c>
    </row>
    <row r="26" spans="1:3" ht="16.2" customHeight="1">
      <c r="A26" s="257" t="s">
        <v>99</v>
      </c>
      <c r="B26" s="275" t="s">
        <v>1367</v>
      </c>
      <c r="C26" s="243">
        <v>2</v>
      </c>
    </row>
    <row r="27" spans="1:3" ht="16.2" customHeight="1">
      <c r="A27" s="232" t="s">
        <v>1368</v>
      </c>
      <c r="B27" s="275" t="s">
        <v>1369</v>
      </c>
      <c r="C27" s="243">
        <v>2</v>
      </c>
    </row>
    <row r="28" spans="1:3" ht="16.2" customHeight="1">
      <c r="A28" s="232" t="s">
        <v>1373</v>
      </c>
      <c r="B28" s="275" t="s">
        <v>1374</v>
      </c>
      <c r="C28" s="243">
        <v>1</v>
      </c>
    </row>
    <row r="29" spans="1:3" ht="16.2" customHeight="1">
      <c r="A29" s="232" t="s">
        <v>1379</v>
      </c>
      <c r="B29" s="275" t="s">
        <v>1430</v>
      </c>
      <c r="C29" s="243">
        <v>7</v>
      </c>
    </row>
    <row r="30" spans="1:3" ht="16.2" customHeight="1">
      <c r="A30" s="232" t="s">
        <v>1383</v>
      </c>
      <c r="B30" s="275" t="s">
        <v>1384</v>
      </c>
      <c r="C30" s="243">
        <v>2</v>
      </c>
    </row>
    <row r="31" spans="1:3" ht="16.2" customHeight="1">
      <c r="A31" s="232" t="s">
        <v>1388</v>
      </c>
      <c r="B31" s="275" t="s">
        <v>1389</v>
      </c>
      <c r="C31" s="243">
        <v>7</v>
      </c>
    </row>
    <row r="32" spans="1:3" ht="16.2" customHeight="1">
      <c r="A32" s="232" t="s">
        <v>807</v>
      </c>
      <c r="B32" s="275" t="s">
        <v>1391</v>
      </c>
      <c r="C32" s="243">
        <v>3</v>
      </c>
    </row>
    <row r="33" spans="1:4" ht="16.2" customHeight="1">
      <c r="A33" s="232" t="s">
        <v>1394</v>
      </c>
      <c r="B33" s="275" t="s">
        <v>1395</v>
      </c>
      <c r="C33" s="243">
        <v>3</v>
      </c>
    </row>
    <row r="34" spans="1:4" ht="16.2" customHeight="1">
      <c r="A34" s="232" t="s">
        <v>809</v>
      </c>
      <c r="B34" s="275" t="s">
        <v>1417</v>
      </c>
      <c r="C34" s="243">
        <v>3</v>
      </c>
    </row>
    <row r="35" spans="1:4" ht="16.2" customHeight="1">
      <c r="A35" s="232" t="s">
        <v>1425</v>
      </c>
      <c r="B35" s="275" t="s">
        <v>1426</v>
      </c>
      <c r="C35" s="243">
        <v>4</v>
      </c>
    </row>
    <row r="36" spans="1:4" ht="16.2" customHeight="1">
      <c r="A36" s="232" t="s">
        <v>1427</v>
      </c>
      <c r="B36" s="275" t="s">
        <v>1054</v>
      </c>
      <c r="C36" s="243">
        <v>7</v>
      </c>
    </row>
    <row r="37" spans="1:4" ht="16.2" customHeight="1">
      <c r="A37" s="232" t="s">
        <v>1465</v>
      </c>
      <c r="B37" s="275" t="s">
        <v>1516</v>
      </c>
      <c r="C37" s="243">
        <v>27</v>
      </c>
    </row>
    <row r="38" spans="1:4" ht="16.2" customHeight="1">
      <c r="A38" s="232" t="s">
        <v>1476</v>
      </c>
      <c r="B38" s="275" t="s">
        <v>1477</v>
      </c>
      <c r="C38" s="243">
        <v>3</v>
      </c>
    </row>
    <row r="39" spans="1:4" ht="16.2" customHeight="1">
      <c r="A39" s="232" t="s">
        <v>1508</v>
      </c>
      <c r="B39" s="275" t="s">
        <v>1509</v>
      </c>
      <c r="C39" s="243">
        <v>8</v>
      </c>
    </row>
    <row r="40" spans="1:4" ht="16.2" customHeight="1">
      <c r="A40" s="232" t="s">
        <v>1510</v>
      </c>
      <c r="B40" s="275" t="s">
        <v>1511</v>
      </c>
      <c r="C40" s="243">
        <v>2</v>
      </c>
    </row>
    <row r="41" spans="1:4" ht="16.2" customHeight="1">
      <c r="A41" s="258" t="s">
        <v>1512</v>
      </c>
      <c r="B41" s="285" t="s">
        <v>1513</v>
      </c>
      <c r="C41" s="243">
        <v>1</v>
      </c>
    </row>
    <row r="42" spans="1:4" ht="16.2" customHeight="1">
      <c r="A42" s="232" t="s">
        <v>1514</v>
      </c>
      <c r="B42" s="286" t="s">
        <v>1038</v>
      </c>
      <c r="C42" s="243">
        <v>1</v>
      </c>
    </row>
    <row r="43" spans="1:4" ht="16.2" customHeight="1">
      <c r="C43" s="259" t="s">
        <v>1522</v>
      </c>
      <c r="D43" s="279" t="s">
        <v>1523</v>
      </c>
    </row>
    <row r="44" spans="1:4" ht="16.2" customHeight="1">
      <c r="C44" s="259">
        <f>SUM(C3:C43)</f>
        <v>262</v>
      </c>
      <c r="D44" s="279">
        <v>40</v>
      </c>
    </row>
  </sheetData>
  <sortState ref="A1:C1">
    <sortCondition sortBy="icon" ref="A1"/>
  </sortState>
  <phoneticPr fontId="1"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74"/>
  <sheetViews>
    <sheetView zoomScale="80" zoomScaleNormal="80" workbookViewId="0">
      <pane ySplit="1" topLeftCell="A20" activePane="bottomLeft" state="frozen"/>
      <selection pane="bottomLeft" activeCell="E34" sqref="E34"/>
    </sheetView>
  </sheetViews>
  <sheetFormatPr defaultColWidth="8.88671875" defaultRowHeight="16.2"/>
  <cols>
    <col min="1" max="2" width="93.88671875" customWidth="1"/>
    <col min="3" max="3" width="15.21875" customWidth="1"/>
    <col min="4" max="5" width="14.77734375" customWidth="1"/>
  </cols>
  <sheetData>
    <row r="1" spans="1:5" ht="16.2" customHeight="1">
      <c r="A1" s="66" t="s">
        <v>37</v>
      </c>
      <c r="B1" s="273" t="s">
        <v>36</v>
      </c>
      <c r="C1" s="283" t="s">
        <v>977</v>
      </c>
      <c r="D1" s="279" t="s">
        <v>1524</v>
      </c>
      <c r="E1" s="259" t="s">
        <v>1525</v>
      </c>
    </row>
    <row r="2" spans="1:5" ht="16.2" customHeight="1">
      <c r="A2" s="260" t="s">
        <v>130</v>
      </c>
      <c r="B2" s="274"/>
      <c r="C2" s="262"/>
      <c r="D2" s="280"/>
      <c r="E2" s="263"/>
    </row>
    <row r="3" spans="1:5" ht="16.2" customHeight="1">
      <c r="A3" s="232" t="s">
        <v>1561</v>
      </c>
      <c r="B3" s="275" t="s">
        <v>1315</v>
      </c>
      <c r="C3" s="243">
        <v>4</v>
      </c>
      <c r="D3" s="281"/>
      <c r="E3" s="232" t="s">
        <v>1571</v>
      </c>
    </row>
    <row r="4" spans="1:5" ht="16.2" customHeight="1">
      <c r="A4" s="243" t="s">
        <v>1457</v>
      </c>
      <c r="B4" s="275" t="s">
        <v>1456</v>
      </c>
      <c r="C4" s="243">
        <v>1</v>
      </c>
      <c r="D4" s="281"/>
      <c r="E4" s="243"/>
    </row>
    <row r="5" spans="1:5" ht="16.2" customHeight="1">
      <c r="A5" s="232" t="s">
        <v>1519</v>
      </c>
      <c r="B5" s="275" t="s">
        <v>1520</v>
      </c>
      <c r="C5" s="243">
        <v>3</v>
      </c>
      <c r="D5" s="281"/>
      <c r="E5" s="243"/>
    </row>
    <row r="6" spans="1:5" ht="16.2" customHeight="1">
      <c r="A6" s="232" t="s">
        <v>1560</v>
      </c>
      <c r="B6" s="275" t="s">
        <v>1315</v>
      </c>
      <c r="C6" s="243">
        <v>4</v>
      </c>
      <c r="D6" s="281"/>
      <c r="E6" s="243"/>
    </row>
    <row r="7" spans="1:5" ht="16.2" customHeight="1">
      <c r="A7" s="232"/>
      <c r="B7" s="275"/>
      <c r="C7" s="243"/>
      <c r="D7" s="281" t="s">
        <v>1530</v>
      </c>
      <c r="E7" s="243" t="s">
        <v>1531</v>
      </c>
    </row>
    <row r="8" spans="1:5" ht="16.2" customHeight="1">
      <c r="A8" s="232"/>
      <c r="B8" s="275"/>
      <c r="C8" s="243"/>
      <c r="D8" s="281">
        <v>12</v>
      </c>
      <c r="E8" s="243">
        <v>4</v>
      </c>
    </row>
    <row r="9" spans="1:5" ht="16.2" customHeight="1">
      <c r="A9" s="264" t="s">
        <v>74</v>
      </c>
      <c r="B9" s="278"/>
      <c r="C9" s="263"/>
      <c r="D9" s="280"/>
      <c r="E9" s="263"/>
    </row>
    <row r="10" spans="1:5" ht="16.2" customHeight="1">
      <c r="A10" s="232" t="s">
        <v>1412</v>
      </c>
      <c r="B10" s="275" t="s">
        <v>1413</v>
      </c>
      <c r="C10" s="243">
        <v>11</v>
      </c>
      <c r="D10" s="281"/>
      <c r="E10" s="243"/>
    </row>
    <row r="11" spans="1:5" ht="16.2" customHeight="1">
      <c r="A11" s="232" t="s">
        <v>1421</v>
      </c>
      <c r="B11" s="303" t="s">
        <v>1080</v>
      </c>
      <c r="C11" s="243">
        <v>2</v>
      </c>
      <c r="D11" s="281"/>
      <c r="E11" s="243"/>
    </row>
    <row r="12" spans="1:5" ht="16.2" customHeight="1">
      <c r="A12" s="232" t="s">
        <v>848</v>
      </c>
      <c r="B12" s="276" t="s">
        <v>1490</v>
      </c>
      <c r="C12" s="243">
        <v>57</v>
      </c>
      <c r="D12" s="281"/>
      <c r="E12" s="243"/>
    </row>
    <row r="13" spans="1:5" ht="16.2" customHeight="1">
      <c r="A13" s="256" t="s">
        <v>1347</v>
      </c>
      <c r="B13" s="275" t="s">
        <v>1348</v>
      </c>
      <c r="C13" s="243">
        <v>2</v>
      </c>
      <c r="D13" s="281"/>
      <c r="E13" s="243"/>
    </row>
    <row r="14" spans="1:5" ht="16.2" customHeight="1">
      <c r="A14" s="232" t="s">
        <v>1443</v>
      </c>
      <c r="B14" s="275" t="s">
        <v>1444</v>
      </c>
      <c r="C14" s="243">
        <v>1</v>
      </c>
      <c r="D14" s="281"/>
      <c r="E14" s="243"/>
    </row>
    <row r="15" spans="1:5" ht="16.2" customHeight="1">
      <c r="A15" s="232" t="s">
        <v>844</v>
      </c>
      <c r="B15" s="276" t="s">
        <v>1454</v>
      </c>
      <c r="C15" s="243">
        <v>26</v>
      </c>
      <c r="D15" s="281"/>
      <c r="E15" s="243"/>
    </row>
    <row r="16" spans="1:5" ht="16.2" customHeight="1">
      <c r="A16" s="232" t="s">
        <v>849</v>
      </c>
      <c r="B16" s="276" t="s">
        <v>1486</v>
      </c>
      <c r="C16" s="243">
        <v>16</v>
      </c>
      <c r="D16" s="281"/>
      <c r="E16" s="243"/>
    </row>
    <row r="17" spans="1:5" ht="16.2" customHeight="1">
      <c r="A17" s="243" t="s">
        <v>846</v>
      </c>
      <c r="B17" s="284" t="s">
        <v>1466</v>
      </c>
      <c r="C17" s="243">
        <v>17</v>
      </c>
      <c r="D17" s="281"/>
      <c r="E17" s="243"/>
    </row>
    <row r="18" spans="1:5" ht="16.2" customHeight="1">
      <c r="A18" s="232" t="s">
        <v>1445</v>
      </c>
      <c r="B18" s="275" t="s">
        <v>1446</v>
      </c>
      <c r="C18" s="243">
        <v>2</v>
      </c>
      <c r="D18" s="281"/>
      <c r="E18" s="243"/>
    </row>
    <row r="19" spans="1:5" ht="16.2" customHeight="1">
      <c r="A19" s="232" t="s">
        <v>1451</v>
      </c>
      <c r="B19" s="275" t="s">
        <v>1452</v>
      </c>
      <c r="C19" s="243">
        <v>2</v>
      </c>
      <c r="D19" s="281"/>
      <c r="E19" s="243"/>
    </row>
    <row r="20" spans="1:5" ht="16.2" customHeight="1">
      <c r="A20" s="232" t="s">
        <v>1455</v>
      </c>
      <c r="B20" s="275" t="s">
        <v>1555</v>
      </c>
      <c r="C20" s="243">
        <v>15</v>
      </c>
      <c r="D20" s="281"/>
      <c r="E20" s="243"/>
    </row>
    <row r="21" spans="1:5" ht="16.2" customHeight="1">
      <c r="A21" s="232" t="s">
        <v>562</v>
      </c>
      <c r="B21" s="276" t="s">
        <v>1485</v>
      </c>
      <c r="C21" s="243">
        <v>1</v>
      </c>
      <c r="D21" s="281"/>
      <c r="E21" s="243"/>
    </row>
    <row r="22" spans="1:5" ht="16.2" customHeight="1">
      <c r="A22" s="232" t="s">
        <v>1499</v>
      </c>
      <c r="B22" s="275" t="s">
        <v>858</v>
      </c>
      <c r="C22" s="243">
        <v>2</v>
      </c>
      <c r="D22" s="281"/>
      <c r="E22" s="243"/>
    </row>
    <row r="23" spans="1:5" ht="16.2" customHeight="1">
      <c r="A23" s="13" t="s">
        <v>1568</v>
      </c>
      <c r="B23" s="275" t="s">
        <v>1574</v>
      </c>
      <c r="C23" s="243">
        <v>1</v>
      </c>
      <c r="D23" s="281"/>
      <c r="E23" s="243"/>
    </row>
    <row r="24" spans="1:5" ht="16.2" customHeight="1">
      <c r="A24" s="243"/>
      <c r="B24" s="275"/>
      <c r="C24" s="243"/>
      <c r="D24" s="281" t="s">
        <v>1528</v>
      </c>
      <c r="E24" s="243" t="s">
        <v>1529</v>
      </c>
    </row>
    <row r="25" spans="1:5" ht="16.2" customHeight="1">
      <c r="A25" s="243"/>
      <c r="B25" s="275"/>
      <c r="C25" s="243"/>
      <c r="D25" s="281">
        <v>155</v>
      </c>
      <c r="E25" s="243">
        <v>14</v>
      </c>
    </row>
    <row r="26" spans="1:5" ht="16.2" customHeight="1">
      <c r="A26" s="265" t="s">
        <v>76</v>
      </c>
      <c r="B26" s="278"/>
      <c r="C26" s="263"/>
      <c r="D26" s="280"/>
      <c r="E26" s="263"/>
    </row>
    <row r="27" spans="1:5" ht="16.2" customHeight="1">
      <c r="A27" s="232" t="s">
        <v>1381</v>
      </c>
      <c r="B27" s="275" t="s">
        <v>1382</v>
      </c>
      <c r="C27" s="243">
        <v>2</v>
      </c>
      <c r="D27" s="281"/>
      <c r="E27" s="243"/>
    </row>
    <row r="28" spans="1:5" ht="16.2" customHeight="1">
      <c r="A28" s="232" t="s">
        <v>1461</v>
      </c>
      <c r="B28" s="275" t="s">
        <v>1475</v>
      </c>
      <c r="C28" s="243">
        <v>3</v>
      </c>
      <c r="D28" s="281"/>
      <c r="E28" s="243"/>
    </row>
    <row r="29" spans="1:5" ht="16.2" customHeight="1">
      <c r="A29" s="243"/>
      <c r="B29" s="275"/>
      <c r="C29" s="243"/>
      <c r="D29" s="281"/>
      <c r="E29" s="243"/>
    </row>
    <row r="30" spans="1:5" ht="16.2" customHeight="1">
      <c r="A30" s="243"/>
      <c r="B30" s="275"/>
      <c r="C30" s="243"/>
      <c r="D30" s="281" t="s">
        <v>1526</v>
      </c>
      <c r="E30" s="243" t="s">
        <v>1527</v>
      </c>
    </row>
    <row r="31" spans="1:5" ht="16.2" customHeight="1">
      <c r="A31" s="243"/>
      <c r="B31" s="275"/>
      <c r="C31" s="243"/>
      <c r="D31" s="281">
        <v>5</v>
      </c>
      <c r="E31" s="243">
        <v>2</v>
      </c>
    </row>
    <row r="32" spans="1:5" ht="16.2" customHeight="1">
      <c r="A32" s="243"/>
      <c r="B32" s="275"/>
      <c r="C32" s="243"/>
      <c r="D32" s="281"/>
      <c r="E32" s="243"/>
    </row>
    <row r="33" spans="3:5" ht="16.2" customHeight="1">
      <c r="C33" s="243"/>
      <c r="D33" s="282" t="s">
        <v>1532</v>
      </c>
      <c r="E33" s="270" t="s">
        <v>82</v>
      </c>
    </row>
    <row r="34" spans="3:5" ht="16.2" customHeight="1">
      <c r="C34" s="243"/>
      <c r="D34" s="279">
        <f>SUM(D8:D33)</f>
        <v>172</v>
      </c>
      <c r="E34" s="259">
        <f>SUM(E8:E33)</f>
        <v>20</v>
      </c>
    </row>
    <row r="35" spans="3:5" ht="16.2" customHeight="1"/>
    <row r="36" spans="3:5" ht="16.2" customHeight="1"/>
    <row r="37" spans="3:5" ht="16.2" customHeight="1"/>
    <row r="38" spans="3:5" ht="16.2" customHeight="1"/>
    <row r="39" spans="3:5" ht="16.2" customHeight="1"/>
    <row r="40" spans="3:5" ht="16.2" customHeight="1"/>
    <row r="41" spans="3:5" ht="16.2" customHeight="1"/>
    <row r="42" spans="3:5" ht="16.2" customHeight="1"/>
    <row r="43" spans="3:5" ht="16.2" customHeight="1"/>
    <row r="44" spans="3:5" ht="16.2" customHeight="1"/>
    <row r="45" spans="3:5" ht="16.2" customHeight="1"/>
    <row r="46" spans="3:5" ht="16.2" customHeight="1"/>
    <row r="47" spans="3:5" ht="16.2" customHeight="1"/>
    <row r="48" spans="3:5" ht="16.2" customHeight="1"/>
    <row r="49" ht="16.2" customHeight="1"/>
    <row r="50" ht="16.2" customHeight="1"/>
    <row r="51" ht="16.2" customHeight="1"/>
    <row r="52" ht="16.2" customHeight="1"/>
    <row r="53" ht="16.2" customHeight="1"/>
    <row r="54" ht="16.2" customHeight="1"/>
    <row r="55" ht="16.2" customHeight="1"/>
    <row r="56" ht="16.2" customHeight="1"/>
    <row r="57" ht="16.2" customHeight="1"/>
    <row r="58" ht="16.2" customHeight="1"/>
    <row r="59" ht="16.2" customHeight="1"/>
    <row r="60" ht="16.2" customHeight="1"/>
    <row r="61" ht="16.2" customHeight="1"/>
    <row r="62" ht="16.2" customHeight="1"/>
    <row r="63" ht="16.2" customHeight="1"/>
    <row r="64" ht="16.2" customHeight="1"/>
    <row r="65" ht="16.2" customHeight="1"/>
    <row r="66" ht="16.2" customHeight="1"/>
    <row r="67" ht="16.2" customHeight="1"/>
    <row r="68" ht="16.2" customHeight="1"/>
    <row r="69" ht="16.2" customHeight="1"/>
    <row r="70" ht="16.2" customHeight="1"/>
    <row r="71" ht="16.2" customHeight="1"/>
    <row r="72" ht="16.2" customHeight="1"/>
    <row r="73" ht="16.2" customHeight="1"/>
    <row r="74" ht="16.2" customHeight="1"/>
    <row r="75" ht="16.2" customHeight="1"/>
    <row r="76" ht="16.2" customHeight="1"/>
    <row r="77" ht="16.2" customHeight="1"/>
    <row r="78" ht="16.2" customHeight="1"/>
    <row r="79" ht="16.2" customHeight="1"/>
    <row r="80" ht="16.2" customHeight="1"/>
    <row r="81" ht="16.2" customHeight="1"/>
    <row r="82" ht="16.2" customHeight="1"/>
    <row r="83" ht="16.2" customHeight="1"/>
    <row r="84" ht="16.2" customHeight="1"/>
    <row r="85" ht="16.2" customHeight="1"/>
    <row r="86" ht="16.2" customHeight="1"/>
    <row r="87" ht="16.2" customHeight="1"/>
    <row r="88" ht="16.2" customHeight="1"/>
    <row r="89" ht="16.2" customHeight="1"/>
    <row r="90" ht="16.2" customHeight="1"/>
    <row r="91" ht="16.2" customHeight="1"/>
    <row r="92" ht="16.2" customHeight="1"/>
    <row r="93" ht="16.2" customHeight="1"/>
    <row r="94" ht="16.2" customHeight="1"/>
    <row r="95" ht="16.2" customHeight="1"/>
    <row r="96" ht="16.2" customHeight="1"/>
    <row r="97" ht="16.2" customHeight="1"/>
    <row r="98" ht="16.2" customHeight="1"/>
    <row r="99" ht="16.2" customHeight="1"/>
    <row r="100" ht="16.2" customHeight="1"/>
    <row r="101" ht="16.2" customHeight="1"/>
    <row r="102" ht="16.2" customHeight="1"/>
    <row r="103" ht="16.2" customHeight="1"/>
    <row r="104" ht="16.2" customHeight="1"/>
    <row r="105" ht="16.2" customHeight="1"/>
    <row r="106" ht="16.2" customHeight="1"/>
    <row r="107" ht="16.2" customHeight="1"/>
    <row r="108" ht="16.2" customHeight="1"/>
    <row r="109" ht="16.2" customHeight="1"/>
    <row r="110" ht="16.2" customHeight="1"/>
    <row r="111" ht="16.2" customHeight="1"/>
    <row r="112" ht="16.2" customHeight="1"/>
    <row r="113" ht="16.2" customHeight="1"/>
    <row r="114" ht="16.2" customHeight="1"/>
    <row r="115" ht="16.2" customHeight="1"/>
    <row r="116" ht="16.2" customHeight="1"/>
    <row r="117" ht="16.2" customHeight="1"/>
    <row r="118" ht="16.2" customHeight="1"/>
    <row r="119" ht="16.2" customHeight="1"/>
    <row r="120" ht="16.2" customHeight="1"/>
    <row r="121" ht="16.2" customHeight="1"/>
    <row r="122" ht="16.2" customHeight="1"/>
    <row r="123" ht="16.2" customHeight="1"/>
    <row r="124" ht="16.2" customHeight="1"/>
    <row r="125" ht="16.2" customHeight="1"/>
    <row r="126" ht="16.2" customHeight="1"/>
    <row r="127" ht="16.2" customHeight="1"/>
    <row r="128" ht="16.2" customHeight="1"/>
    <row r="129" ht="16.2" customHeight="1"/>
    <row r="130" ht="16.2" customHeight="1"/>
    <row r="131" ht="16.2" customHeight="1"/>
    <row r="132" ht="16.2" customHeight="1"/>
    <row r="133" ht="16.2" customHeight="1"/>
    <row r="134" ht="16.2" customHeight="1"/>
    <row r="135" ht="16.2" customHeight="1"/>
    <row r="136" ht="16.2" customHeight="1"/>
    <row r="137" ht="16.2" customHeight="1"/>
    <row r="138" ht="16.2" customHeight="1"/>
    <row r="139" ht="16.2" customHeight="1"/>
    <row r="140" ht="16.2" customHeight="1"/>
    <row r="141" ht="16.2" customHeight="1"/>
    <row r="142" ht="16.2" customHeight="1"/>
    <row r="143" ht="16.2" customHeight="1"/>
    <row r="144" ht="16.2" customHeight="1"/>
    <row r="145" ht="16.2" customHeight="1"/>
    <row r="146" ht="16.2" customHeight="1"/>
    <row r="147" ht="16.2" customHeight="1"/>
    <row r="148" ht="16.2" customHeight="1"/>
    <row r="149" ht="16.2" customHeight="1"/>
    <row r="150" ht="16.2" customHeight="1"/>
    <row r="151" ht="16.2" customHeight="1"/>
    <row r="152" ht="16.2" customHeight="1"/>
    <row r="153" ht="16.2" customHeight="1"/>
    <row r="154" ht="16.2" customHeight="1"/>
    <row r="155" ht="16.2" customHeight="1"/>
    <row r="156" ht="16.2" customHeight="1"/>
    <row r="157" ht="16.2" customHeight="1"/>
    <row r="158" ht="16.2" customHeight="1"/>
    <row r="159" ht="16.2" customHeight="1"/>
    <row r="160" ht="16.2" customHeight="1"/>
    <row r="161" ht="16.2" customHeight="1"/>
    <row r="162" ht="16.2" customHeight="1"/>
    <row r="163" ht="16.2" customHeight="1"/>
    <row r="164" ht="16.2" customHeight="1"/>
    <row r="165" ht="16.2" customHeight="1"/>
    <row r="166" ht="16.2" customHeight="1"/>
    <row r="167" ht="16.2" customHeight="1"/>
    <row r="168" ht="16.2" customHeight="1"/>
    <row r="169" ht="16.2" customHeight="1"/>
    <row r="170" ht="16.2" customHeight="1"/>
    <row r="171" ht="16.2" customHeight="1"/>
    <row r="172" ht="16.2" customHeight="1"/>
    <row r="173" ht="16.2" customHeight="1"/>
    <row r="174" ht="16.2" customHeight="1"/>
  </sheetData>
  <phoneticPr fontId="1" type="noConversion"/>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82"/>
  <sheetViews>
    <sheetView zoomScale="80" zoomScaleNormal="80" workbookViewId="0">
      <pane ySplit="1" topLeftCell="A16" activePane="bottomLeft" state="frozen"/>
      <selection pane="bottomLeft" activeCell="G29" sqref="G29"/>
    </sheetView>
  </sheetViews>
  <sheetFormatPr defaultColWidth="8.88671875" defaultRowHeight="16.2"/>
  <cols>
    <col min="1" max="2" width="93.88671875" customWidth="1"/>
    <col min="3" max="3" width="15.21875" customWidth="1"/>
    <col min="4" max="5" width="14.77734375" customWidth="1"/>
  </cols>
  <sheetData>
    <row r="1" spans="1:5" ht="16.2" customHeight="1">
      <c r="A1" s="66" t="s">
        <v>37</v>
      </c>
      <c r="B1" s="273" t="s">
        <v>36</v>
      </c>
      <c r="C1" s="283" t="s">
        <v>977</v>
      </c>
      <c r="D1" s="279" t="s">
        <v>1524</v>
      </c>
      <c r="E1" s="259" t="s">
        <v>1525</v>
      </c>
    </row>
    <row r="2" spans="1:5" ht="16.2" customHeight="1">
      <c r="A2" s="260" t="s">
        <v>90</v>
      </c>
      <c r="B2" s="274"/>
      <c r="C2" s="262"/>
      <c r="D2" s="280"/>
      <c r="E2" s="263"/>
    </row>
    <row r="3" spans="1:5" ht="16.2" customHeight="1">
      <c r="A3" s="266" t="s">
        <v>983</v>
      </c>
      <c r="B3" s="275" t="s">
        <v>1453</v>
      </c>
      <c r="C3" s="243">
        <v>8</v>
      </c>
      <c r="D3" s="281"/>
      <c r="E3" s="232" t="s">
        <v>1572</v>
      </c>
    </row>
    <row r="4" spans="1:5" ht="16.2" customHeight="1">
      <c r="A4" s="232" t="s">
        <v>1286</v>
      </c>
      <c r="B4" s="275" t="s">
        <v>1287</v>
      </c>
      <c r="C4" s="243">
        <v>1</v>
      </c>
      <c r="D4" s="281"/>
      <c r="E4" s="243"/>
    </row>
    <row r="5" spans="1:5" ht="16.2" customHeight="1">
      <c r="A5" s="232" t="s">
        <v>1293</v>
      </c>
      <c r="B5" s="276" t="s">
        <v>1493</v>
      </c>
      <c r="C5" s="243">
        <v>67</v>
      </c>
      <c r="D5" s="281"/>
      <c r="E5" s="243"/>
    </row>
    <row r="6" spans="1:5" ht="16.2" customHeight="1">
      <c r="A6" s="232" t="s">
        <v>1317</v>
      </c>
      <c r="B6" s="275" t="s">
        <v>1318</v>
      </c>
      <c r="C6" s="243">
        <v>2</v>
      </c>
      <c r="D6" s="281"/>
      <c r="E6" s="243"/>
    </row>
    <row r="7" spans="1:5" ht="16.2" customHeight="1">
      <c r="A7" s="232" t="s">
        <v>1339</v>
      </c>
      <c r="B7" s="275" t="s">
        <v>1340</v>
      </c>
      <c r="C7" s="243">
        <v>2</v>
      </c>
      <c r="D7" s="281"/>
      <c r="E7" s="243"/>
    </row>
    <row r="8" spans="1:5" ht="16.2" customHeight="1">
      <c r="A8" s="232" t="s">
        <v>1434</v>
      </c>
      <c r="B8" s="275" t="s">
        <v>1484</v>
      </c>
      <c r="C8" s="243">
        <v>16</v>
      </c>
      <c r="D8" s="281"/>
      <c r="E8" s="243"/>
    </row>
    <row r="9" spans="1:5" ht="16.2" customHeight="1">
      <c r="A9" s="232" t="s">
        <v>1405</v>
      </c>
      <c r="B9" s="275" t="s">
        <v>1464</v>
      </c>
      <c r="C9" s="243">
        <v>3</v>
      </c>
      <c r="D9" s="281"/>
      <c r="E9" s="243"/>
    </row>
    <row r="10" spans="1:5" ht="16.2" customHeight="1">
      <c r="A10" s="232" t="s">
        <v>1414</v>
      </c>
      <c r="B10" s="275" t="s">
        <v>1415</v>
      </c>
      <c r="C10" s="243">
        <v>1</v>
      </c>
      <c r="D10" s="281"/>
      <c r="E10" s="243"/>
    </row>
    <row r="11" spans="1:5" ht="16.2" customHeight="1">
      <c r="A11" s="232" t="s">
        <v>1435</v>
      </c>
      <c r="B11" s="275" t="s">
        <v>1436</v>
      </c>
      <c r="C11" s="243">
        <v>2</v>
      </c>
      <c r="D11" s="281"/>
      <c r="E11" s="243"/>
    </row>
    <row r="12" spans="1:5" ht="16.2" customHeight="1">
      <c r="A12" s="232" t="s">
        <v>1437</v>
      </c>
      <c r="B12" s="275" t="s">
        <v>1438</v>
      </c>
      <c r="C12" s="243">
        <v>3</v>
      </c>
      <c r="D12" s="281"/>
      <c r="E12" s="243"/>
    </row>
    <row r="13" spans="1:5" ht="16.2" customHeight="1">
      <c r="A13" s="232" t="s">
        <v>1447</v>
      </c>
      <c r="B13" s="275" t="s">
        <v>1495</v>
      </c>
      <c r="C13" s="243">
        <v>7</v>
      </c>
      <c r="D13" s="281"/>
      <c r="E13" s="243"/>
    </row>
    <row r="14" spans="1:5" ht="16.2" customHeight="1">
      <c r="A14" s="232" t="s">
        <v>1468</v>
      </c>
      <c r="B14" s="275" t="s">
        <v>1469</v>
      </c>
      <c r="C14" s="243">
        <v>1</v>
      </c>
      <c r="D14" s="281"/>
      <c r="E14" s="243"/>
    </row>
    <row r="15" spans="1:5" ht="16.2" customHeight="1">
      <c r="A15" s="232" t="s">
        <v>1470</v>
      </c>
      <c r="B15" s="275" t="s">
        <v>1494</v>
      </c>
      <c r="C15" s="243">
        <v>9</v>
      </c>
      <c r="D15" s="281"/>
      <c r="E15" s="243"/>
    </row>
    <row r="16" spans="1:5" ht="16.2" customHeight="1">
      <c r="A16" s="232" t="s">
        <v>1478</v>
      </c>
      <c r="B16" s="275" t="s">
        <v>1479</v>
      </c>
      <c r="C16" s="243">
        <v>1</v>
      </c>
      <c r="D16" s="281"/>
      <c r="E16" s="243"/>
    </row>
    <row r="17" spans="1:5" ht="16.2" customHeight="1">
      <c r="A17" s="232" t="s">
        <v>1481</v>
      </c>
      <c r="B17" s="275" t="s">
        <v>1482</v>
      </c>
      <c r="C17" s="243">
        <v>2</v>
      </c>
      <c r="D17" s="281"/>
      <c r="E17" s="243"/>
    </row>
    <row r="18" spans="1:5" ht="16.2" customHeight="1">
      <c r="A18" s="232" t="s">
        <v>1487</v>
      </c>
      <c r="B18" s="277" t="s">
        <v>1488</v>
      </c>
      <c r="C18" s="243">
        <v>1</v>
      </c>
      <c r="D18" s="281"/>
      <c r="E18" s="243"/>
    </row>
    <row r="19" spans="1:5" ht="16.2" customHeight="1">
      <c r="A19" s="232"/>
      <c r="B19" s="277"/>
      <c r="C19" s="243"/>
      <c r="D19" s="281"/>
      <c r="E19" s="243"/>
    </row>
    <row r="20" spans="1:5" ht="16.2" customHeight="1">
      <c r="A20" s="232"/>
      <c r="B20" s="277"/>
      <c r="C20" s="243"/>
      <c r="D20" s="281"/>
      <c r="E20" s="243"/>
    </row>
    <row r="21" spans="1:5" ht="16.2" customHeight="1">
      <c r="A21" s="232"/>
      <c r="B21" s="277"/>
      <c r="C21" s="243"/>
      <c r="D21" s="281" t="s">
        <v>1533</v>
      </c>
      <c r="E21" s="243" t="s">
        <v>1537</v>
      </c>
    </row>
    <row r="22" spans="1:5" ht="16.2" customHeight="1">
      <c r="A22" s="232"/>
      <c r="B22" s="275"/>
      <c r="C22" s="243"/>
      <c r="D22" s="281">
        <v>126</v>
      </c>
      <c r="E22" s="243">
        <v>16</v>
      </c>
    </row>
    <row r="23" spans="1:5" ht="16.2" customHeight="1">
      <c r="A23" s="267" t="s">
        <v>169</v>
      </c>
      <c r="B23" s="278"/>
      <c r="C23" s="263"/>
      <c r="D23" s="280"/>
      <c r="E23" s="263"/>
    </row>
    <row r="24" spans="1:5" ht="16.2" customHeight="1">
      <c r="A24" s="243" t="s">
        <v>1276</v>
      </c>
      <c r="B24" s="275" t="s">
        <v>1277</v>
      </c>
      <c r="C24" s="243">
        <v>6</v>
      </c>
      <c r="D24" s="281"/>
      <c r="E24" s="243"/>
    </row>
    <row r="25" spans="1:5" ht="16.2" customHeight="1">
      <c r="A25" s="257" t="s">
        <v>1284</v>
      </c>
      <c r="B25" s="275" t="s">
        <v>1331</v>
      </c>
      <c r="C25" s="243">
        <v>4</v>
      </c>
      <c r="D25" s="281"/>
      <c r="E25" s="243"/>
    </row>
    <row r="26" spans="1:5" ht="16.2" customHeight="1">
      <c r="A26" s="232" t="s">
        <v>1299</v>
      </c>
      <c r="B26" s="275" t="s">
        <v>1300</v>
      </c>
      <c r="C26" s="243">
        <v>1</v>
      </c>
      <c r="D26" s="281"/>
      <c r="E26" s="243"/>
    </row>
    <row r="27" spans="1:5" ht="16.2" customHeight="1">
      <c r="A27" s="232" t="s">
        <v>1360</v>
      </c>
      <c r="B27" s="275" t="s">
        <v>1361</v>
      </c>
      <c r="C27" s="243">
        <v>4</v>
      </c>
      <c r="D27" s="281"/>
      <c r="E27" s="243"/>
    </row>
    <row r="28" spans="1:5" ht="16.2" customHeight="1">
      <c r="A28" s="232" t="s">
        <v>1569</v>
      </c>
      <c r="B28" s="275" t="s">
        <v>1380</v>
      </c>
      <c r="C28" s="243">
        <v>1</v>
      </c>
      <c r="D28" s="281"/>
      <c r="E28" s="243"/>
    </row>
    <row r="29" spans="1:5" ht="16.2" customHeight="1">
      <c r="A29" s="232" t="s">
        <v>1377</v>
      </c>
      <c r="B29" s="275" t="s">
        <v>1378</v>
      </c>
      <c r="C29" s="243">
        <v>1</v>
      </c>
      <c r="D29" s="281"/>
      <c r="E29" s="243"/>
    </row>
    <row r="30" spans="1:5" ht="16.2" customHeight="1">
      <c r="A30" s="232" t="s">
        <v>1402</v>
      </c>
      <c r="B30" s="275" t="s">
        <v>1408</v>
      </c>
      <c r="C30" s="243">
        <v>13</v>
      </c>
      <c r="D30" s="281"/>
      <c r="E30" s="243"/>
    </row>
    <row r="31" spans="1:5" ht="16.2" customHeight="1">
      <c r="A31" s="232" t="s">
        <v>1557</v>
      </c>
      <c r="B31" s="275" t="s">
        <v>1467</v>
      </c>
      <c r="C31" s="243">
        <v>5</v>
      </c>
      <c r="D31" s="281"/>
      <c r="E31" s="232" t="s">
        <v>1573</v>
      </c>
    </row>
    <row r="32" spans="1:5" ht="16.2" customHeight="1">
      <c r="A32" s="232" t="s">
        <v>901</v>
      </c>
      <c r="B32" s="275" t="s">
        <v>1483</v>
      </c>
      <c r="C32" s="243">
        <v>10</v>
      </c>
      <c r="D32" s="281"/>
      <c r="E32" s="243"/>
    </row>
    <row r="33" spans="1:5" ht="16.2" customHeight="1">
      <c r="A33" s="232" t="s">
        <v>1556</v>
      </c>
      <c r="B33" s="275" t="s">
        <v>1467</v>
      </c>
      <c r="C33" s="243">
        <v>5</v>
      </c>
      <c r="D33" s="281"/>
      <c r="E33" s="243"/>
    </row>
    <row r="34" spans="1:5" ht="16.2" customHeight="1">
      <c r="A34" s="232" t="s">
        <v>656</v>
      </c>
      <c r="B34" s="275" t="s">
        <v>1566</v>
      </c>
      <c r="C34" s="243">
        <v>11</v>
      </c>
      <c r="D34" s="281"/>
      <c r="E34" s="243"/>
    </row>
    <row r="35" spans="1:5" ht="16.2" customHeight="1">
      <c r="A35" s="232"/>
      <c r="B35" s="275"/>
      <c r="C35" s="243"/>
      <c r="D35" s="281" t="s">
        <v>1534</v>
      </c>
      <c r="E35" s="243" t="s">
        <v>1536</v>
      </c>
    </row>
    <row r="36" spans="1:5" ht="16.2" customHeight="1">
      <c r="A36" s="232"/>
      <c r="B36" s="275"/>
      <c r="C36" s="243"/>
      <c r="D36" s="281">
        <v>61</v>
      </c>
      <c r="E36" s="243">
        <v>11</v>
      </c>
    </row>
    <row r="37" spans="1:5" ht="16.2" customHeight="1">
      <c r="A37" s="267" t="s">
        <v>115</v>
      </c>
      <c r="B37" s="278"/>
      <c r="C37" s="263"/>
      <c r="D37" s="280"/>
      <c r="E37" s="263"/>
    </row>
    <row r="38" spans="1:5" ht="16.2" customHeight="1">
      <c r="A38" s="232" t="s">
        <v>1385</v>
      </c>
      <c r="B38" s="275" t="s">
        <v>1386</v>
      </c>
      <c r="C38" s="243">
        <v>1</v>
      </c>
      <c r="D38" s="281"/>
      <c r="E38" s="243"/>
    </row>
    <row r="39" spans="1:5" ht="16.2" customHeight="1">
      <c r="A39" s="232" t="s">
        <v>879</v>
      </c>
      <c r="B39" s="275" t="s">
        <v>1390</v>
      </c>
      <c r="C39" s="243">
        <v>1</v>
      </c>
      <c r="D39" s="281"/>
      <c r="E39" s="243"/>
    </row>
    <row r="40" spans="1:5" ht="16.2" customHeight="1">
      <c r="A40" s="232" t="s">
        <v>1400</v>
      </c>
      <c r="B40" s="275" t="s">
        <v>1401</v>
      </c>
      <c r="C40" s="243">
        <v>4</v>
      </c>
      <c r="D40" s="281"/>
      <c r="E40" s="243"/>
    </row>
    <row r="41" spans="1:5" ht="16.2" customHeight="1">
      <c r="A41" s="232" t="s">
        <v>1439</v>
      </c>
      <c r="B41" s="276" t="s">
        <v>1491</v>
      </c>
      <c r="C41" s="243">
        <v>29</v>
      </c>
      <c r="D41" s="281"/>
      <c r="E41" s="243"/>
    </row>
    <row r="42" spans="1:5" ht="16.2" customHeight="1">
      <c r="A42" s="232" t="s">
        <v>885</v>
      </c>
      <c r="B42" s="275" t="s">
        <v>886</v>
      </c>
      <c r="C42" s="243">
        <v>1</v>
      </c>
      <c r="D42" s="281"/>
      <c r="E42" s="243"/>
    </row>
    <row r="43" spans="1:5" ht="16.2" customHeight="1">
      <c r="A43" s="232"/>
      <c r="B43" s="275"/>
      <c r="C43" s="243"/>
      <c r="D43" s="281"/>
      <c r="E43" s="243"/>
    </row>
    <row r="44" spans="1:5" ht="16.2" customHeight="1">
      <c r="A44" s="232"/>
      <c r="B44" s="275"/>
      <c r="C44" s="243"/>
      <c r="D44" s="281" t="s">
        <v>1535</v>
      </c>
      <c r="E44" s="243" t="s">
        <v>1538</v>
      </c>
    </row>
    <row r="45" spans="1:5" ht="16.2" customHeight="1">
      <c r="A45" s="232"/>
      <c r="B45" s="275"/>
      <c r="C45" s="243"/>
      <c r="D45" s="281">
        <v>36</v>
      </c>
      <c r="E45" s="243">
        <v>5</v>
      </c>
    </row>
    <row r="46" spans="1:5" ht="16.2" customHeight="1">
      <c r="A46" s="267" t="s">
        <v>131</v>
      </c>
      <c r="B46" s="278"/>
      <c r="C46" s="263"/>
      <c r="D46" s="280"/>
      <c r="E46" s="263"/>
    </row>
    <row r="47" spans="1:5" ht="16.2" customHeight="1">
      <c r="A47" s="232" t="s">
        <v>1278</v>
      </c>
      <c r="B47" s="276" t="s">
        <v>1498</v>
      </c>
      <c r="C47" s="243">
        <v>35</v>
      </c>
      <c r="D47" s="281"/>
      <c r="E47" s="243"/>
    </row>
    <row r="48" spans="1:5" ht="16.2" customHeight="1">
      <c r="A48" s="232" t="s">
        <v>1329</v>
      </c>
      <c r="B48" s="275" t="s">
        <v>1330</v>
      </c>
      <c r="C48" s="243">
        <v>2</v>
      </c>
      <c r="D48" s="281"/>
      <c r="E48" s="243"/>
    </row>
    <row r="49" spans="1:12" ht="16.2" customHeight="1">
      <c r="A49" s="232" t="s">
        <v>891</v>
      </c>
      <c r="B49" s="275" t="s">
        <v>1521</v>
      </c>
      <c r="C49" s="243">
        <v>1</v>
      </c>
      <c r="D49" s="281"/>
      <c r="E49" s="243"/>
    </row>
    <row r="50" spans="1:12" ht="16.2" customHeight="1">
      <c r="A50" s="232"/>
      <c r="B50" s="275"/>
      <c r="C50" s="243"/>
      <c r="D50" s="281"/>
      <c r="E50" s="243"/>
    </row>
    <row r="51" spans="1:12" ht="16.2" customHeight="1">
      <c r="A51" s="232"/>
      <c r="B51" s="275"/>
      <c r="C51" s="243"/>
      <c r="D51" s="281" t="s">
        <v>1539</v>
      </c>
      <c r="E51" s="243" t="s">
        <v>1540</v>
      </c>
    </row>
    <row r="52" spans="1:12" ht="16.2" customHeight="1">
      <c r="A52" s="232"/>
      <c r="B52" s="275"/>
      <c r="C52" s="243"/>
      <c r="D52" s="281">
        <v>38</v>
      </c>
      <c r="E52" s="243">
        <v>3</v>
      </c>
    </row>
    <row r="53" spans="1:12" ht="16.2" customHeight="1">
      <c r="A53" s="267" t="s">
        <v>114</v>
      </c>
      <c r="B53" s="278"/>
      <c r="C53" s="263"/>
      <c r="D53" s="280"/>
      <c r="E53" s="263"/>
    </row>
    <row r="54" spans="1:12" ht="16.2" customHeight="1">
      <c r="A54" s="232" t="s">
        <v>1332</v>
      </c>
      <c r="B54" s="275" t="s">
        <v>662</v>
      </c>
      <c r="C54" s="243">
        <v>1</v>
      </c>
      <c r="D54" s="281"/>
      <c r="E54" s="243"/>
    </row>
    <row r="55" spans="1:12" ht="16.2" customHeight="1">
      <c r="A55" s="232" t="s">
        <v>1406</v>
      </c>
      <c r="B55" s="275" t="s">
        <v>1407</v>
      </c>
      <c r="C55" s="243">
        <v>1</v>
      </c>
      <c r="D55" s="281"/>
      <c r="E55" s="243"/>
    </row>
    <row r="56" spans="1:12" ht="16.2" customHeight="1">
      <c r="A56" s="232" t="s">
        <v>1428</v>
      </c>
      <c r="B56" s="276" t="s">
        <v>1506</v>
      </c>
      <c r="C56" s="243">
        <v>14</v>
      </c>
      <c r="D56" s="281"/>
      <c r="E56" s="243"/>
    </row>
    <row r="57" spans="1:12" ht="16.2" customHeight="1">
      <c r="A57" s="232"/>
      <c r="B57" s="275"/>
      <c r="C57" s="243"/>
      <c r="D57" s="281"/>
      <c r="E57" s="243"/>
    </row>
    <row r="58" spans="1:12" ht="16.2" customHeight="1">
      <c r="A58" s="243"/>
      <c r="B58" s="275"/>
      <c r="C58" s="243"/>
      <c r="D58" s="281" t="s">
        <v>1541</v>
      </c>
      <c r="E58" s="243" t="s">
        <v>1542</v>
      </c>
    </row>
    <row r="59" spans="1:12" ht="16.2" customHeight="1">
      <c r="A59" s="243"/>
      <c r="B59" s="275"/>
      <c r="C59" s="243"/>
      <c r="D59" s="281">
        <v>16</v>
      </c>
      <c r="E59" s="243">
        <v>3</v>
      </c>
    </row>
    <row r="60" spans="1:12" ht="16.2" customHeight="1">
      <c r="A60" s="268" t="s">
        <v>132</v>
      </c>
      <c r="B60" s="278"/>
      <c r="C60" s="263"/>
      <c r="D60" s="280"/>
      <c r="E60" s="263"/>
    </row>
    <row r="61" spans="1:12" ht="16.2" customHeight="1">
      <c r="A61" s="232" t="s">
        <v>1296</v>
      </c>
      <c r="B61" s="275" t="s">
        <v>1297</v>
      </c>
      <c r="C61" s="243">
        <v>1</v>
      </c>
      <c r="D61" s="281"/>
      <c r="E61" s="243"/>
      <c r="L61" t="str" cm="1">
        <f t="array" ref="L61">A60:L61</f>
        <v>德國</v>
      </c>
    </row>
    <row r="62" spans="1:12" ht="16.2" customHeight="1">
      <c r="A62" s="232" t="s">
        <v>1307</v>
      </c>
      <c r="B62" s="275" t="s">
        <v>1308</v>
      </c>
      <c r="C62" s="243">
        <v>14</v>
      </c>
      <c r="D62" s="281"/>
      <c r="E62" s="243"/>
    </row>
    <row r="63" spans="1:12" ht="16.2" customHeight="1">
      <c r="A63" s="232" t="s">
        <v>869</v>
      </c>
      <c r="B63" s="277" t="s">
        <v>1319</v>
      </c>
      <c r="C63" s="243">
        <v>7</v>
      </c>
      <c r="D63" s="281"/>
      <c r="E63" s="243"/>
    </row>
    <row r="64" spans="1:12" ht="16.2" customHeight="1">
      <c r="A64" s="232" t="s">
        <v>1409</v>
      </c>
      <c r="B64" s="275" t="s">
        <v>1410</v>
      </c>
      <c r="C64" s="243">
        <v>4</v>
      </c>
      <c r="D64" s="281"/>
      <c r="E64" s="243"/>
    </row>
    <row r="65" spans="1:5" ht="16.2" customHeight="1">
      <c r="A65" s="232" t="s">
        <v>1419</v>
      </c>
      <c r="B65" s="275" t="s">
        <v>1420</v>
      </c>
      <c r="C65" s="243">
        <v>2</v>
      </c>
      <c r="D65" s="281"/>
      <c r="E65" s="243"/>
    </row>
    <row r="66" spans="1:5" ht="16.2" customHeight="1">
      <c r="A66" s="232" t="s">
        <v>875</v>
      </c>
      <c r="B66" s="275" t="s">
        <v>1492</v>
      </c>
      <c r="C66" s="243">
        <v>13</v>
      </c>
      <c r="D66" s="281"/>
      <c r="E66" s="243"/>
    </row>
    <row r="67" spans="1:5">
      <c r="A67" s="232" t="s">
        <v>877</v>
      </c>
      <c r="B67" s="275" t="s">
        <v>1480</v>
      </c>
      <c r="C67" s="243">
        <v>6</v>
      </c>
      <c r="D67" s="281"/>
      <c r="E67" s="243"/>
    </row>
    <row r="68" spans="1:5" ht="16.2" customHeight="1">
      <c r="A68" s="232" t="s">
        <v>1473</v>
      </c>
      <c r="B68" s="275" t="s">
        <v>1474</v>
      </c>
      <c r="C68" s="243">
        <v>5</v>
      </c>
      <c r="D68" s="281"/>
      <c r="E68" s="243"/>
    </row>
    <row r="69" spans="1:5" ht="16.2" customHeight="1">
      <c r="A69" s="232"/>
      <c r="B69" s="275"/>
      <c r="C69" s="243"/>
      <c r="D69" s="281"/>
      <c r="E69" s="243"/>
    </row>
    <row r="70" spans="1:5" ht="16.2" customHeight="1">
      <c r="A70" s="232"/>
      <c r="B70" s="275"/>
      <c r="C70" s="243"/>
      <c r="D70" s="281" t="s">
        <v>1543</v>
      </c>
      <c r="E70" s="243" t="s">
        <v>1544</v>
      </c>
    </row>
    <row r="71" spans="1:5" ht="16.2" customHeight="1">
      <c r="A71" s="243"/>
      <c r="B71" s="275"/>
      <c r="C71" s="243"/>
      <c r="D71" s="281">
        <v>52</v>
      </c>
      <c r="E71" s="243">
        <v>8</v>
      </c>
    </row>
    <row r="72" spans="1:5" ht="16.2" customHeight="1">
      <c r="A72" s="269" t="s">
        <v>134</v>
      </c>
      <c r="B72" s="278"/>
      <c r="C72" s="263"/>
      <c r="D72" s="280"/>
      <c r="E72" s="263"/>
    </row>
    <row r="73" spans="1:5" ht="16.2" customHeight="1">
      <c r="A73" s="243" t="s">
        <v>1275</v>
      </c>
      <c r="B73" s="275" t="s">
        <v>1281</v>
      </c>
      <c r="C73" s="243">
        <v>2</v>
      </c>
      <c r="D73" s="281"/>
      <c r="E73" s="243"/>
    </row>
    <row r="74" spans="1:5" ht="16.2" customHeight="1">
      <c r="A74" s="243"/>
      <c r="B74" s="275"/>
      <c r="C74" s="243"/>
      <c r="D74" s="281"/>
      <c r="E74" s="243"/>
    </row>
    <row r="75" spans="1:5" ht="16.2" customHeight="1">
      <c r="A75" s="243"/>
      <c r="B75" s="275"/>
      <c r="C75" s="243"/>
      <c r="D75" s="281" t="s">
        <v>1545</v>
      </c>
      <c r="E75" s="243" t="s">
        <v>1548</v>
      </c>
    </row>
    <row r="76" spans="1:5" ht="16.2" customHeight="1">
      <c r="A76" s="243"/>
      <c r="B76" s="275"/>
      <c r="C76" s="243"/>
      <c r="D76" s="281">
        <v>2</v>
      </c>
      <c r="E76" s="243">
        <v>1</v>
      </c>
    </row>
    <row r="77" spans="1:5" ht="16.2" customHeight="1">
      <c r="A77" s="265" t="s">
        <v>1442</v>
      </c>
      <c r="B77" s="278"/>
      <c r="C77" s="263"/>
      <c r="D77" s="280"/>
      <c r="E77" s="263"/>
    </row>
    <row r="78" spans="1:5" ht="16.2" customHeight="1">
      <c r="A78" s="232" t="s">
        <v>1440</v>
      </c>
      <c r="B78" s="275" t="s">
        <v>1441</v>
      </c>
      <c r="C78" s="243">
        <v>3</v>
      </c>
      <c r="D78" s="281"/>
      <c r="E78" s="243"/>
    </row>
    <row r="79" spans="1:5" ht="16.2" customHeight="1">
      <c r="A79" s="243"/>
      <c r="B79" s="275"/>
      <c r="C79" s="243"/>
      <c r="D79" s="281"/>
      <c r="E79" s="243"/>
    </row>
    <row r="80" spans="1:5" ht="16.2" customHeight="1">
      <c r="A80" s="243"/>
      <c r="B80" s="275"/>
      <c r="C80" s="243"/>
      <c r="D80" s="281" t="s">
        <v>1546</v>
      </c>
      <c r="E80" s="243" t="s">
        <v>1547</v>
      </c>
    </row>
    <row r="81" spans="1:5">
      <c r="A81" s="243"/>
      <c r="B81" s="275"/>
      <c r="C81" s="243"/>
      <c r="D81" s="281">
        <v>3</v>
      </c>
      <c r="E81" s="243">
        <v>1</v>
      </c>
    </row>
    <row r="82" spans="1:5">
      <c r="A82" s="265" t="s">
        <v>96</v>
      </c>
      <c r="B82" s="278"/>
      <c r="C82" s="263"/>
      <c r="D82" s="280"/>
      <c r="E82" s="263"/>
    </row>
    <row r="83" spans="1:5" ht="16.2" customHeight="1">
      <c r="A83" s="232" t="s">
        <v>1322</v>
      </c>
      <c r="B83" s="275" t="s">
        <v>1323</v>
      </c>
      <c r="C83" s="243">
        <v>2</v>
      </c>
      <c r="D83" s="281"/>
      <c r="E83" s="243"/>
    </row>
    <row r="84" spans="1:5" ht="16.2" customHeight="1">
      <c r="A84" s="243"/>
      <c r="B84" s="275"/>
      <c r="C84" s="243"/>
      <c r="D84" s="281"/>
      <c r="E84" s="243"/>
    </row>
    <row r="85" spans="1:5" ht="16.2" customHeight="1">
      <c r="A85" s="243"/>
      <c r="B85" s="275"/>
      <c r="C85" s="243"/>
      <c r="D85" s="281"/>
      <c r="E85" s="243"/>
    </row>
    <row r="86" spans="1:5" ht="16.2" customHeight="1">
      <c r="A86" s="243"/>
      <c r="B86" s="275"/>
      <c r="C86" s="243"/>
      <c r="D86" s="281" t="s">
        <v>1549</v>
      </c>
      <c r="E86" s="243" t="s">
        <v>1550</v>
      </c>
    </row>
    <row r="87" spans="1:5" ht="16.2" customHeight="1">
      <c r="A87" s="243"/>
      <c r="B87" s="275"/>
      <c r="C87" s="243"/>
      <c r="D87" s="281">
        <v>2</v>
      </c>
      <c r="E87" s="243">
        <v>1</v>
      </c>
    </row>
    <row r="88" spans="1:5" ht="16.2" customHeight="1">
      <c r="A88" s="265" t="s">
        <v>78</v>
      </c>
      <c r="B88" s="278"/>
      <c r="C88" s="263"/>
      <c r="D88" s="280"/>
      <c r="E88" s="263"/>
    </row>
    <row r="89" spans="1:5" ht="16.2" customHeight="1">
      <c r="A89" s="232" t="s">
        <v>1450</v>
      </c>
      <c r="B89" s="275" t="s">
        <v>1463</v>
      </c>
      <c r="C89" s="243">
        <v>3</v>
      </c>
      <c r="D89" s="281"/>
      <c r="E89" s="243"/>
    </row>
    <row r="90" spans="1:5" ht="16.2" customHeight="1">
      <c r="A90" s="232" t="s">
        <v>1471</v>
      </c>
      <c r="B90" s="275" t="s">
        <v>1472</v>
      </c>
      <c r="C90" s="243">
        <v>1</v>
      </c>
      <c r="D90" s="281"/>
      <c r="E90" s="243"/>
    </row>
    <row r="91" spans="1:5" ht="16.2" customHeight="1">
      <c r="A91" s="243"/>
      <c r="B91" s="275"/>
      <c r="C91" s="243"/>
      <c r="D91" s="281" t="s">
        <v>1552</v>
      </c>
      <c r="E91" s="243" t="s">
        <v>1553</v>
      </c>
    </row>
    <row r="92" spans="1:5" ht="16.2" customHeight="1">
      <c r="A92" s="243"/>
      <c r="B92" s="275"/>
      <c r="C92" s="243"/>
      <c r="D92" s="281">
        <v>4</v>
      </c>
      <c r="E92" s="243">
        <v>2</v>
      </c>
    </row>
    <row r="93" spans="1:5" ht="16.2" customHeight="1">
      <c r="C93" s="243"/>
      <c r="D93" s="282" t="s">
        <v>1532</v>
      </c>
      <c r="E93" s="270" t="s">
        <v>82</v>
      </c>
    </row>
    <row r="94" spans="1:5" ht="16.2" customHeight="1">
      <c r="C94" s="243"/>
      <c r="D94" s="279">
        <f>SUM(D22:D93)</f>
        <v>340</v>
      </c>
      <c r="E94" s="259">
        <f>SUM(E22:E93)</f>
        <v>51</v>
      </c>
    </row>
    <row r="95" spans="1:5" ht="16.2" customHeight="1"/>
    <row r="96" spans="1:5" ht="16.2" customHeight="1"/>
    <row r="98" ht="16.2" customHeight="1"/>
    <row r="99" ht="16.2" customHeight="1"/>
    <row r="100" ht="16.2" customHeight="1"/>
    <row r="101" ht="16.2" customHeight="1"/>
    <row r="102" ht="16.2" customHeight="1"/>
    <row r="103" ht="16.2" customHeight="1"/>
    <row r="104" ht="16.2" customHeight="1"/>
    <row r="105" ht="16.2" customHeight="1"/>
    <row r="106" ht="16.2" customHeight="1"/>
    <row r="107" ht="16.2" customHeight="1"/>
    <row r="108" ht="16.2" customHeight="1"/>
    <row r="109" ht="16.2" customHeight="1"/>
    <row r="110" ht="16.2" customHeight="1"/>
    <row r="111" ht="16.2" customHeight="1"/>
    <row r="112" ht="16.2" customHeight="1"/>
    <row r="113" ht="16.2" customHeight="1"/>
    <row r="114" ht="16.2" customHeight="1"/>
    <row r="115" ht="16.2" customHeight="1"/>
    <row r="116" ht="16.2" customHeight="1"/>
    <row r="117" ht="16.2" customHeight="1"/>
    <row r="118" ht="16.2" customHeight="1"/>
    <row r="119" ht="16.2" customHeight="1"/>
    <row r="120" ht="16.2" customHeight="1"/>
    <row r="121" ht="16.2" customHeight="1"/>
    <row r="122" ht="16.2" customHeight="1"/>
    <row r="123" ht="16.2" customHeight="1"/>
    <row r="124" ht="16.2" customHeight="1"/>
    <row r="125" ht="16.2" customHeight="1"/>
    <row r="126" ht="16.2" customHeight="1"/>
    <row r="127" ht="16.2" customHeight="1"/>
    <row r="128" ht="16.2" customHeight="1"/>
    <row r="129" ht="16.2" customHeight="1"/>
    <row r="130" ht="16.2" customHeight="1"/>
    <row r="131" ht="16.2" customHeight="1"/>
    <row r="132" ht="16.2" customHeight="1"/>
    <row r="133" ht="16.2" customHeight="1"/>
    <row r="134" ht="16.2" customHeight="1"/>
    <row r="135" ht="16.2" customHeight="1"/>
    <row r="136" ht="16.2" customHeight="1"/>
    <row r="137" ht="16.2" customHeight="1"/>
    <row r="138" ht="16.2" customHeight="1"/>
    <row r="139" ht="16.2" customHeight="1"/>
    <row r="140" ht="16.2" customHeight="1"/>
    <row r="141" ht="16.2" customHeight="1"/>
    <row r="142" ht="16.2" customHeight="1"/>
    <row r="143" ht="16.2" customHeight="1"/>
    <row r="144" ht="16.2" customHeight="1"/>
    <row r="145" ht="16.2" customHeight="1"/>
    <row r="146" ht="16.2" customHeight="1"/>
    <row r="147" ht="16.2" customHeight="1"/>
    <row r="148" ht="16.2" customHeight="1"/>
    <row r="149" ht="16.2" customHeight="1"/>
    <row r="150" ht="16.2" customHeight="1"/>
    <row r="151" ht="16.2" customHeight="1"/>
    <row r="152" ht="16.2" customHeight="1"/>
    <row r="153" ht="16.2" customHeight="1"/>
    <row r="154" ht="16.2" customHeight="1"/>
    <row r="155" ht="16.2" customHeight="1"/>
    <row r="156" ht="16.2" customHeight="1"/>
    <row r="157" ht="16.2" customHeight="1"/>
    <row r="158" ht="16.2" customHeight="1"/>
    <row r="159" ht="16.2" customHeight="1"/>
    <row r="160" ht="16.2" customHeight="1"/>
    <row r="161" ht="16.2" customHeight="1"/>
    <row r="162" ht="16.2" customHeight="1"/>
    <row r="163" ht="16.2" customHeight="1"/>
    <row r="164" ht="16.2" customHeight="1"/>
    <row r="165" ht="16.2" customHeight="1"/>
    <row r="166" ht="16.2" customHeight="1"/>
    <row r="167" ht="16.2" customHeight="1"/>
    <row r="168" ht="16.2" customHeight="1"/>
    <row r="169" ht="16.2" customHeight="1"/>
    <row r="170" ht="16.2" customHeight="1"/>
    <row r="171" ht="16.2" customHeight="1"/>
    <row r="172" ht="16.2" customHeight="1"/>
    <row r="173" ht="16.2" customHeight="1"/>
    <row r="174" ht="16.2" customHeight="1"/>
    <row r="175" ht="16.2" customHeight="1"/>
    <row r="176" ht="16.2" customHeight="1"/>
    <row r="177" ht="16.2" customHeight="1"/>
    <row r="178" ht="16.2" customHeight="1"/>
    <row r="179" ht="16.2" customHeight="1"/>
    <row r="180" ht="16.2" customHeight="1"/>
    <row r="181" ht="16.2" customHeight="1"/>
    <row r="182" ht="16.2" customHeight="1"/>
  </sheetData>
  <phoneticPr fontId="1" type="noConversion"/>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2"/>
  <sheetViews>
    <sheetView zoomScale="80" zoomScaleNormal="80" workbookViewId="0">
      <pane ySplit="1" topLeftCell="A17" activePane="bottomLeft" state="frozen"/>
      <selection pane="bottomLeft" activeCell="D49" sqref="D49"/>
    </sheetView>
  </sheetViews>
  <sheetFormatPr defaultColWidth="8.88671875" defaultRowHeight="16.2"/>
  <cols>
    <col min="1" max="1" width="93.88671875" customWidth="1"/>
    <col min="2" max="2" width="93.88671875" style="11" customWidth="1"/>
    <col min="3" max="3" width="15.21875" customWidth="1"/>
    <col min="4" max="5" width="14.77734375" customWidth="1"/>
  </cols>
  <sheetData>
    <row r="1" spans="1:3" ht="16.2" customHeight="1">
      <c r="A1" s="66" t="s">
        <v>37</v>
      </c>
      <c r="B1" s="66" t="s">
        <v>36</v>
      </c>
      <c r="C1" s="255" t="s">
        <v>977</v>
      </c>
    </row>
    <row r="2" spans="1:3" ht="16.2" customHeight="1">
      <c r="A2" s="260" t="s">
        <v>80</v>
      </c>
      <c r="B2" s="261"/>
      <c r="C2" s="262"/>
    </row>
    <row r="3" spans="1:3" ht="16.2" customHeight="1">
      <c r="A3" s="232" t="s">
        <v>1291</v>
      </c>
      <c r="B3" s="232" t="s">
        <v>1458</v>
      </c>
      <c r="C3" s="243">
        <v>51</v>
      </c>
    </row>
    <row r="4" spans="1:3" ht="16.2" customHeight="1">
      <c r="A4" s="232" t="s">
        <v>1292</v>
      </c>
      <c r="B4" s="232" t="s">
        <v>700</v>
      </c>
      <c r="C4" s="243">
        <v>2</v>
      </c>
    </row>
    <row r="5" spans="1:3" ht="16.2" customHeight="1">
      <c r="A5" s="232" t="s">
        <v>1294</v>
      </c>
      <c r="B5" s="232" t="s">
        <v>1295</v>
      </c>
      <c r="C5" s="243">
        <v>3</v>
      </c>
    </row>
    <row r="6" spans="1:3" ht="16.2" customHeight="1">
      <c r="A6" s="257" t="s">
        <v>941</v>
      </c>
      <c r="B6" s="232" t="s">
        <v>1298</v>
      </c>
      <c r="C6" s="243">
        <v>12</v>
      </c>
    </row>
    <row r="7" spans="1:3" ht="16.2" customHeight="1">
      <c r="A7" s="232" t="s">
        <v>1304</v>
      </c>
      <c r="B7" s="232" t="s">
        <v>1462</v>
      </c>
      <c r="C7" s="243">
        <v>16</v>
      </c>
    </row>
    <row r="8" spans="1:3" ht="16.2" customHeight="1">
      <c r="A8" s="232" t="s">
        <v>1305</v>
      </c>
      <c r="B8" s="232" t="s">
        <v>1306</v>
      </c>
      <c r="C8" s="243">
        <v>3</v>
      </c>
    </row>
    <row r="9" spans="1:3" ht="16.2" customHeight="1">
      <c r="A9" s="256" t="s">
        <v>742</v>
      </c>
      <c r="B9" s="232" t="s">
        <v>1429</v>
      </c>
      <c r="C9" s="243">
        <v>3</v>
      </c>
    </row>
    <row r="10" spans="1:3" ht="16.2" customHeight="1">
      <c r="A10" s="232" t="s">
        <v>1320</v>
      </c>
      <c r="B10" s="232" t="s">
        <v>1321</v>
      </c>
      <c r="C10" s="243">
        <v>1</v>
      </c>
    </row>
    <row r="11" spans="1:3" ht="16.2" customHeight="1">
      <c r="A11" s="232" t="s">
        <v>1324</v>
      </c>
      <c r="B11" s="232" t="s">
        <v>1325</v>
      </c>
      <c r="C11" s="243">
        <v>2</v>
      </c>
    </row>
    <row r="12" spans="1:3" ht="16.2" customHeight="1">
      <c r="A12" s="232" t="s">
        <v>1326</v>
      </c>
      <c r="B12" s="232" t="s">
        <v>1327</v>
      </c>
      <c r="C12" s="243">
        <v>1</v>
      </c>
    </row>
    <row r="13" spans="1:3" ht="16.2" customHeight="1">
      <c r="A13" s="232" t="s">
        <v>986</v>
      </c>
      <c r="B13" s="232" t="s">
        <v>1328</v>
      </c>
      <c r="C13" s="243">
        <v>2</v>
      </c>
    </row>
    <row r="14" spans="1:3" ht="16.2" customHeight="1">
      <c r="A14" s="232" t="s">
        <v>1333</v>
      </c>
      <c r="B14" s="232" t="s">
        <v>1334</v>
      </c>
      <c r="C14" s="243">
        <v>1</v>
      </c>
    </row>
    <row r="15" spans="1:3" ht="16.2" customHeight="1">
      <c r="A15" s="232" t="s">
        <v>1337</v>
      </c>
      <c r="B15" s="232" t="s">
        <v>1338</v>
      </c>
      <c r="C15" s="243">
        <v>2</v>
      </c>
    </row>
    <row r="16" spans="1:3" ht="16.2" customHeight="1">
      <c r="A16" s="232" t="s">
        <v>1341</v>
      </c>
      <c r="B16" s="232" t="s">
        <v>1342</v>
      </c>
      <c r="C16" s="243">
        <v>3</v>
      </c>
    </row>
    <row r="17" spans="1:3" ht="16.2" customHeight="1">
      <c r="A17" s="257" t="s">
        <v>1343</v>
      </c>
      <c r="B17" s="232" t="s">
        <v>1344</v>
      </c>
      <c r="C17" s="243">
        <v>1</v>
      </c>
    </row>
    <row r="18" spans="1:3" ht="16.2" customHeight="1">
      <c r="A18" s="232" t="s">
        <v>1353</v>
      </c>
      <c r="B18" s="232" t="s">
        <v>1354</v>
      </c>
      <c r="C18" s="243">
        <v>1</v>
      </c>
    </row>
    <row r="19" spans="1:3" ht="16.2" customHeight="1">
      <c r="A19" s="232" t="s">
        <v>1356</v>
      </c>
      <c r="B19" s="232" t="s">
        <v>1357</v>
      </c>
      <c r="C19" s="243">
        <v>2</v>
      </c>
    </row>
    <row r="20" spans="1:3" ht="16.2" customHeight="1">
      <c r="A20" s="232" t="s">
        <v>1358</v>
      </c>
      <c r="B20" s="232" t="s">
        <v>1359</v>
      </c>
      <c r="C20" s="243">
        <v>4</v>
      </c>
    </row>
    <row r="21" spans="1:3" ht="16.2" customHeight="1">
      <c r="A21" s="232" t="s">
        <v>1362</v>
      </c>
      <c r="B21" s="232" t="s">
        <v>1563</v>
      </c>
      <c r="C21" s="243">
        <v>3</v>
      </c>
    </row>
    <row r="22" spans="1:3" ht="16.2" customHeight="1">
      <c r="A22" s="232" t="s">
        <v>1370</v>
      </c>
      <c r="B22" s="232" t="s">
        <v>1371</v>
      </c>
      <c r="C22" s="243">
        <v>24</v>
      </c>
    </row>
    <row r="23" spans="1:3" ht="16.2" customHeight="1">
      <c r="A23" s="232" t="s">
        <v>1375</v>
      </c>
      <c r="B23" s="232" t="s">
        <v>1376</v>
      </c>
      <c r="C23" s="243">
        <v>2</v>
      </c>
    </row>
    <row r="24" spans="1:3" ht="16.2" customHeight="1">
      <c r="A24" s="232" t="s">
        <v>947</v>
      </c>
      <c r="B24" s="232" t="s">
        <v>948</v>
      </c>
      <c r="C24" s="243">
        <v>1</v>
      </c>
    </row>
    <row r="25" spans="1:3" ht="16.2" customHeight="1">
      <c r="A25" s="232" t="s">
        <v>1392</v>
      </c>
      <c r="B25" s="232" t="s">
        <v>1393</v>
      </c>
      <c r="C25" s="243">
        <v>3</v>
      </c>
    </row>
    <row r="26" spans="1:3" ht="16.2" customHeight="1">
      <c r="A26" s="232" t="s">
        <v>1396</v>
      </c>
      <c r="B26" s="232" t="s">
        <v>1397</v>
      </c>
      <c r="C26" s="243">
        <v>6</v>
      </c>
    </row>
    <row r="27" spans="1:3" ht="16.2" customHeight="1">
      <c r="A27" s="232" t="s">
        <v>1403</v>
      </c>
      <c r="B27" s="232" t="s">
        <v>1404</v>
      </c>
      <c r="C27" s="243">
        <v>2</v>
      </c>
    </row>
    <row r="28" spans="1:3" ht="16.2" customHeight="1">
      <c r="A28" s="232" t="s">
        <v>1411</v>
      </c>
      <c r="B28" s="232" t="s">
        <v>163</v>
      </c>
      <c r="C28" s="243">
        <v>16</v>
      </c>
    </row>
    <row r="29" spans="1:3" ht="16.2" customHeight="1">
      <c r="A29" s="232" t="s">
        <v>943</v>
      </c>
      <c r="B29" s="232" t="s">
        <v>1422</v>
      </c>
      <c r="C29" s="243">
        <v>4</v>
      </c>
    </row>
    <row r="30" spans="1:3" ht="16.2" customHeight="1">
      <c r="A30" s="232" t="s">
        <v>1423</v>
      </c>
      <c r="B30" s="232" t="s">
        <v>1424</v>
      </c>
      <c r="C30" s="243">
        <v>2</v>
      </c>
    </row>
    <row r="31" spans="1:3" ht="16.2" customHeight="1">
      <c r="A31" s="232" t="s">
        <v>963</v>
      </c>
      <c r="B31" s="232" t="s">
        <v>1489</v>
      </c>
      <c r="C31" s="243">
        <v>2</v>
      </c>
    </row>
    <row r="32" spans="1:3" ht="16.2" customHeight="1">
      <c r="A32" s="232" t="s">
        <v>1448</v>
      </c>
      <c r="B32" s="232" t="s">
        <v>1449</v>
      </c>
      <c r="C32" s="243">
        <v>1</v>
      </c>
    </row>
    <row r="33" spans="1:4" ht="16.2" customHeight="1">
      <c r="A33" s="232" t="s">
        <v>1459</v>
      </c>
      <c r="B33" s="232" t="s">
        <v>1460</v>
      </c>
      <c r="C33" s="243">
        <v>1</v>
      </c>
    </row>
    <row r="34" spans="1:4" ht="16.2" customHeight="1">
      <c r="A34" s="232" t="s">
        <v>1500</v>
      </c>
      <c r="B34" s="232" t="s">
        <v>1501</v>
      </c>
      <c r="C34" s="243">
        <v>1</v>
      </c>
    </row>
    <row r="35" spans="1:4" ht="16.2" customHeight="1">
      <c r="A35" s="232" t="s">
        <v>1502</v>
      </c>
      <c r="B35" s="257" t="s">
        <v>1503</v>
      </c>
      <c r="C35" s="243">
        <v>4</v>
      </c>
    </row>
    <row r="36" spans="1:4" ht="16.2" customHeight="1">
      <c r="A36" s="232" t="s">
        <v>1504</v>
      </c>
      <c r="B36" s="232" t="s">
        <v>1505</v>
      </c>
      <c r="C36" s="243">
        <v>2</v>
      </c>
    </row>
    <row r="37" spans="1:4" ht="16.2" customHeight="1">
      <c r="A37" s="232" t="s">
        <v>952</v>
      </c>
      <c r="B37" s="232" t="s">
        <v>1507</v>
      </c>
      <c r="C37" s="243">
        <v>2</v>
      </c>
    </row>
    <row r="38" spans="1:4" ht="16.2" customHeight="1">
      <c r="A38" s="232" t="s">
        <v>1517</v>
      </c>
      <c r="B38" s="232" t="s">
        <v>1518</v>
      </c>
      <c r="C38" s="243">
        <v>3</v>
      </c>
    </row>
    <row r="39" spans="1:4" ht="16.2" customHeight="1">
      <c r="A39" s="243"/>
      <c r="B39" s="232"/>
      <c r="C39" s="243"/>
    </row>
    <row r="40" spans="1:4" ht="16.2" customHeight="1">
      <c r="C40" s="256" t="s">
        <v>1575</v>
      </c>
      <c r="D40" s="256" t="s">
        <v>1576</v>
      </c>
    </row>
    <row r="41" spans="1:4" ht="16.2" customHeight="1">
      <c r="C41" s="256">
        <f>SUM(C3:C40)</f>
        <v>189</v>
      </c>
      <c r="D41" s="256">
        <v>36</v>
      </c>
    </row>
    <row r="42" spans="1:4" ht="16.2" customHeight="1">
      <c r="A42" s="260" t="s">
        <v>1252</v>
      </c>
      <c r="B42" s="261"/>
      <c r="C42" s="262"/>
    </row>
    <row r="43" spans="1:4" ht="16.2" customHeight="1">
      <c r="A43" s="257" t="s">
        <v>1310</v>
      </c>
      <c r="B43" s="243" t="s">
        <v>1311</v>
      </c>
      <c r="C43" s="243">
        <v>1</v>
      </c>
    </row>
    <row r="44" spans="1:4" ht="16.2" customHeight="1">
      <c r="A44" s="232" t="s">
        <v>1355</v>
      </c>
      <c r="B44" s="243" t="s">
        <v>1387</v>
      </c>
      <c r="C44" s="243">
        <v>6</v>
      </c>
    </row>
    <row r="45" spans="1:4" ht="16.2" customHeight="1">
      <c r="A45" s="232" t="s">
        <v>1398</v>
      </c>
      <c r="B45" s="243" t="s">
        <v>1399</v>
      </c>
      <c r="C45" s="243">
        <v>2</v>
      </c>
    </row>
    <row r="46" spans="1:4" ht="16.2" customHeight="1">
      <c r="A46" s="232"/>
      <c r="B46" s="243"/>
      <c r="C46" s="243"/>
    </row>
    <row r="47" spans="1:4" ht="16.2" customHeight="1">
      <c r="A47" s="232"/>
      <c r="B47" s="243"/>
      <c r="C47" s="256" t="s">
        <v>1577</v>
      </c>
      <c r="D47" s="300" t="s">
        <v>1578</v>
      </c>
    </row>
    <row r="48" spans="1:4" ht="16.2" customHeight="1">
      <c r="A48" s="232"/>
      <c r="B48" s="243"/>
      <c r="C48" s="256">
        <f>SUM(C43:C47)</f>
        <v>9</v>
      </c>
      <c r="D48" s="300">
        <v>3</v>
      </c>
    </row>
    <row r="49" spans="1:4" ht="16.2" customHeight="1">
      <c r="A49" s="264" t="s">
        <v>1565</v>
      </c>
      <c r="B49" s="263"/>
      <c r="C49" s="263"/>
      <c r="D49" s="302"/>
    </row>
    <row r="50" spans="1:4" ht="16.2" customHeight="1">
      <c r="A50" s="232" t="s">
        <v>1496</v>
      </c>
      <c r="B50" s="243" t="s">
        <v>1497</v>
      </c>
      <c r="C50" s="243">
        <v>1</v>
      </c>
    </row>
    <row r="51" spans="1:4" ht="16.2" customHeight="1">
      <c r="A51" s="243"/>
      <c r="B51" s="243"/>
      <c r="C51" s="256"/>
      <c r="D51" s="301"/>
    </row>
    <row r="52" spans="1:4" ht="16.2" customHeight="1">
      <c r="B52"/>
      <c r="C52" s="256" t="s">
        <v>1579</v>
      </c>
      <c r="D52" s="300" t="s">
        <v>1580</v>
      </c>
    </row>
    <row r="53" spans="1:4" ht="16.2" customHeight="1">
      <c r="B53"/>
      <c r="C53" s="256">
        <f>SUM(C50:C52)</f>
        <v>1</v>
      </c>
      <c r="D53" s="300">
        <v>1</v>
      </c>
    </row>
    <row r="54" spans="1:4" ht="16.2" customHeight="1">
      <c r="B54"/>
      <c r="C54" s="259" t="s">
        <v>1532</v>
      </c>
      <c r="D54" s="259" t="s">
        <v>1581</v>
      </c>
    </row>
    <row r="55" spans="1:4" ht="16.2" customHeight="1">
      <c r="B55"/>
      <c r="C55" s="259">
        <v>199</v>
      </c>
      <c r="D55" s="259">
        <v>40</v>
      </c>
    </row>
    <row r="56" spans="1:4" ht="16.2" customHeight="1">
      <c r="B56"/>
    </row>
    <row r="57" spans="1:4" ht="16.2" customHeight="1">
      <c r="B57"/>
    </row>
    <row r="58" spans="1:4" ht="16.2" customHeight="1">
      <c r="B58"/>
    </row>
    <row r="59" spans="1:4" ht="16.2" customHeight="1">
      <c r="B59"/>
    </row>
    <row r="60" spans="1:4" ht="16.2" customHeight="1">
      <c r="B60"/>
    </row>
    <row r="61" spans="1:4" ht="16.2" customHeight="1">
      <c r="B61"/>
    </row>
    <row r="62" spans="1:4" ht="16.2" customHeight="1">
      <c r="B62"/>
    </row>
    <row r="63" spans="1:4" ht="16.2" customHeight="1">
      <c r="B63"/>
    </row>
    <row r="64" spans="1:4" ht="16.2" customHeight="1">
      <c r="B64"/>
    </row>
    <row r="65" spans="2:2" ht="16.2" customHeight="1">
      <c r="B65"/>
    </row>
    <row r="66" spans="2:2" ht="16.2" customHeight="1">
      <c r="B66"/>
    </row>
    <row r="67" spans="2:2" ht="16.2" customHeight="1">
      <c r="B67"/>
    </row>
    <row r="68" spans="2:2" ht="16.2" customHeight="1"/>
    <row r="69" spans="2:2" ht="16.2" customHeight="1"/>
    <row r="70" spans="2:2" ht="16.2" customHeight="1"/>
    <row r="71" spans="2:2" ht="16.2" customHeight="1"/>
    <row r="72" spans="2:2" ht="16.2" customHeight="1"/>
    <row r="73" spans="2:2" ht="16.2" customHeight="1"/>
    <row r="74" spans="2:2" ht="16.2" customHeight="1"/>
    <row r="75" spans="2:2" ht="16.2" customHeight="1"/>
    <row r="76" spans="2:2" ht="16.2" customHeight="1"/>
    <row r="77" spans="2:2" ht="16.2" customHeight="1"/>
    <row r="78" spans="2:2" ht="16.2" customHeight="1"/>
    <row r="79" spans="2:2" ht="16.2" customHeight="1"/>
    <row r="80" spans="2:2" ht="16.2" customHeight="1"/>
    <row r="81" ht="16.2" customHeight="1"/>
    <row r="82" ht="16.2" customHeight="1"/>
    <row r="83" ht="16.2" customHeight="1"/>
    <row r="84" ht="16.2" customHeight="1"/>
    <row r="85" ht="16.2" customHeight="1"/>
    <row r="86" ht="16.2" customHeight="1"/>
    <row r="87" ht="16.2" customHeight="1"/>
    <row r="88" ht="16.2" customHeight="1"/>
    <row r="89" ht="16.2" customHeight="1"/>
    <row r="90" ht="16.2" customHeight="1"/>
    <row r="91" ht="16.2" customHeight="1"/>
    <row r="92" ht="16.2" customHeight="1"/>
    <row r="93" ht="16.2" customHeight="1"/>
    <row r="94" ht="16.2" customHeight="1"/>
    <row r="95" ht="16.2" customHeight="1"/>
    <row r="96" ht="16.2" customHeight="1"/>
    <row r="97" ht="16.2" customHeight="1"/>
    <row r="98" ht="16.2" customHeight="1"/>
    <row r="99" ht="16.2" customHeight="1"/>
    <row r="100" ht="16.2" customHeight="1"/>
    <row r="101" ht="16.2" customHeight="1"/>
    <row r="102" ht="16.2" customHeight="1"/>
    <row r="103" ht="16.2" customHeight="1"/>
    <row r="104" ht="16.2" customHeight="1"/>
    <row r="105" ht="16.2" customHeight="1"/>
    <row r="106" ht="16.2" customHeight="1"/>
    <row r="107" ht="16.2" customHeight="1"/>
    <row r="108" ht="16.2" customHeight="1"/>
    <row r="109" ht="16.2" customHeight="1"/>
    <row r="110" ht="16.2" customHeight="1"/>
    <row r="111" ht="16.2" customHeight="1"/>
    <row r="112" ht="16.2" customHeight="1"/>
    <row r="113" ht="16.2" customHeight="1"/>
    <row r="114" ht="16.2" customHeight="1"/>
    <row r="115" ht="16.2" customHeight="1"/>
    <row r="116" ht="16.2" customHeight="1"/>
    <row r="117" ht="16.2" customHeight="1"/>
    <row r="118" ht="16.2" customHeight="1"/>
    <row r="119" ht="16.2" customHeight="1"/>
    <row r="120" ht="16.2" customHeight="1"/>
    <row r="121" ht="16.2" customHeight="1"/>
    <row r="122" ht="16.2" customHeight="1"/>
    <row r="123" ht="16.2" customHeight="1"/>
    <row r="124" ht="16.2" customHeight="1"/>
    <row r="125" ht="16.2" customHeight="1"/>
    <row r="126" ht="16.2" customHeight="1"/>
    <row r="127" ht="16.2" customHeight="1"/>
    <row r="128" ht="16.2" customHeight="1"/>
    <row r="129" ht="16.2" customHeight="1"/>
    <row r="130" ht="16.2" customHeight="1"/>
    <row r="131" ht="16.2" customHeight="1"/>
    <row r="132" ht="16.2" customHeight="1"/>
    <row r="133" ht="16.2" customHeight="1"/>
    <row r="134" ht="16.2" customHeight="1"/>
    <row r="135" ht="16.2" customHeight="1"/>
    <row r="136" ht="16.2" customHeight="1"/>
    <row r="137" ht="16.2" customHeight="1"/>
    <row r="138" ht="16.2" customHeight="1"/>
    <row r="139" ht="16.2" customHeight="1"/>
    <row r="140" ht="16.2" customHeight="1"/>
    <row r="141" ht="16.2" customHeight="1"/>
    <row r="142" ht="16.2" customHeight="1"/>
    <row r="143" ht="16.2" customHeight="1"/>
    <row r="144" ht="16.2" customHeight="1"/>
    <row r="145" ht="16.2" customHeight="1"/>
    <row r="146" ht="16.2" customHeight="1"/>
    <row r="147" ht="16.2" customHeight="1"/>
    <row r="148" ht="16.2" customHeight="1"/>
    <row r="149" ht="16.2" customHeight="1"/>
    <row r="150" ht="16.2" customHeight="1"/>
    <row r="151" ht="16.2" customHeight="1"/>
    <row r="152" ht="16.2" customHeight="1"/>
    <row r="153" ht="16.2" customHeight="1"/>
    <row r="154" ht="16.2" customHeight="1"/>
    <row r="155" ht="16.2" customHeight="1"/>
    <row r="156" ht="16.2" customHeight="1"/>
    <row r="157" ht="16.2" customHeight="1"/>
    <row r="158" ht="16.2" customHeight="1"/>
    <row r="159" ht="16.2" customHeight="1"/>
    <row r="160" ht="16.2" customHeight="1"/>
    <row r="161" ht="16.2" customHeight="1"/>
    <row r="162" ht="16.2" customHeight="1"/>
    <row r="163" ht="16.2" customHeight="1"/>
    <row r="164" ht="16.2" customHeight="1"/>
    <row r="165" ht="16.2" customHeight="1"/>
    <row r="166" ht="16.2" customHeight="1"/>
    <row r="167" ht="16.2" customHeight="1"/>
    <row r="168" ht="16.2" customHeight="1"/>
    <row r="169" ht="16.2" customHeight="1"/>
    <row r="170" ht="16.2" customHeight="1"/>
    <row r="171" ht="16.2" customHeight="1"/>
    <row r="172" ht="16.2" customHeight="1"/>
  </sheetData>
  <phoneticPr fontId="1"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6"/>
  <sheetViews>
    <sheetView zoomScale="80" zoomScaleNormal="80" workbookViewId="0">
      <pane ySplit="1" topLeftCell="A8" activePane="bottomLeft" state="frozen"/>
      <selection pane="bottomLeft" activeCell="B16" sqref="B16"/>
    </sheetView>
  </sheetViews>
  <sheetFormatPr defaultColWidth="8.88671875" defaultRowHeight="16.2"/>
  <cols>
    <col min="1" max="2" width="93.88671875" customWidth="1"/>
    <col min="3" max="3" width="15.21875" customWidth="1"/>
    <col min="4" max="4" width="14.77734375" customWidth="1"/>
  </cols>
  <sheetData>
    <row r="1" spans="1:4" ht="16.2" customHeight="1">
      <c r="A1" s="66"/>
      <c r="B1" s="66"/>
      <c r="C1" s="283"/>
    </row>
    <row r="2" spans="1:4" ht="16.2" customHeight="1">
      <c r="A2" s="260"/>
      <c r="B2" s="261"/>
      <c r="C2" s="262"/>
    </row>
    <row r="3" spans="1:4" ht="16.2" customHeight="1">
      <c r="A3" s="257"/>
      <c r="B3" s="243"/>
      <c r="C3" s="243"/>
    </row>
    <row r="4" spans="1:4" ht="16.2" customHeight="1">
      <c r="A4" s="232"/>
      <c r="B4" s="243"/>
      <c r="C4" s="243"/>
    </row>
    <row r="5" spans="1:4" ht="16.2" customHeight="1">
      <c r="A5" s="232"/>
      <c r="B5" s="243"/>
      <c r="C5" s="243"/>
    </row>
    <row r="6" spans="1:4" ht="16.2" customHeight="1">
      <c r="A6" s="232"/>
      <c r="B6" s="243"/>
      <c r="C6" s="243"/>
    </row>
    <row r="7" spans="1:4" ht="16.2" customHeight="1">
      <c r="A7" s="232"/>
      <c r="B7" s="243"/>
      <c r="C7" s="259"/>
      <c r="D7" s="279"/>
    </row>
    <row r="8" spans="1:4" ht="16.2" customHeight="1">
      <c r="A8" s="232"/>
      <c r="B8" s="243"/>
      <c r="C8" s="259"/>
      <c r="D8" s="279"/>
    </row>
    <row r="9" spans="1:4" ht="16.2" customHeight="1">
      <c r="A9" s="264"/>
      <c r="B9" s="263"/>
      <c r="C9" s="263"/>
      <c r="D9" s="272"/>
    </row>
    <row r="10" spans="1:4" ht="16.2" customHeight="1">
      <c r="A10" s="232"/>
      <c r="B10" s="243"/>
      <c r="C10" s="243"/>
    </row>
    <row r="11" spans="1:4" ht="16.2" customHeight="1">
      <c r="A11" s="243"/>
      <c r="B11" s="243"/>
      <c r="C11" s="243"/>
    </row>
    <row r="12" spans="1:4" ht="16.2" customHeight="1">
      <c r="C12" s="259"/>
      <c r="D12" s="279"/>
    </row>
    <row r="13" spans="1:4" ht="16.2" customHeight="1">
      <c r="C13" s="259"/>
      <c r="D13" s="279"/>
    </row>
    <row r="14" spans="1:4" ht="16.2" customHeight="1"/>
    <row r="15" spans="1:4" ht="16.2" customHeight="1"/>
    <row r="16" spans="1:4" ht="16.2" customHeight="1"/>
    <row r="17" ht="16.2" customHeight="1"/>
    <row r="18" ht="16.2" customHeight="1"/>
    <row r="19" ht="16.2" customHeight="1"/>
    <row r="20" ht="16.2" customHeight="1"/>
    <row r="21" ht="16.2" customHeight="1"/>
    <row r="22" ht="16.2" customHeight="1"/>
    <row r="23" ht="16.2" customHeight="1"/>
    <row r="24" ht="16.2" customHeight="1"/>
    <row r="25" ht="16.2" customHeight="1"/>
    <row r="26" ht="16.2" customHeight="1"/>
    <row r="27" ht="16.2" customHeight="1"/>
    <row r="28" ht="16.2" customHeight="1"/>
    <row r="29" ht="16.2" customHeight="1"/>
    <row r="30" ht="16.2" customHeight="1"/>
    <row r="31" ht="16.2" customHeight="1"/>
    <row r="32" ht="16.2" customHeight="1"/>
    <row r="33" ht="16.2" customHeight="1"/>
    <row r="34" ht="16.2" customHeight="1"/>
    <row r="35" ht="16.2" customHeight="1"/>
    <row r="36" ht="16.2" customHeight="1"/>
    <row r="37" ht="16.2" customHeight="1"/>
    <row r="38" ht="16.2" customHeight="1"/>
    <row r="39" ht="16.2" customHeight="1"/>
    <row r="40" ht="16.2" customHeight="1"/>
    <row r="41" ht="16.2" customHeight="1"/>
    <row r="42" ht="16.2" customHeight="1"/>
    <row r="43" ht="16.2" customHeight="1"/>
    <row r="44" ht="16.2" customHeight="1"/>
    <row r="45" ht="16.2" customHeight="1"/>
    <row r="46" ht="16.2" customHeight="1"/>
    <row r="47" ht="16.2" customHeight="1"/>
    <row r="48" ht="16.2" customHeight="1"/>
    <row r="49" ht="16.2" customHeight="1"/>
    <row r="50" ht="16.2" customHeight="1"/>
    <row r="51" ht="16.2" customHeight="1"/>
    <row r="52" ht="16.2" customHeight="1"/>
    <row r="53" ht="16.2" customHeight="1"/>
    <row r="54" ht="16.2" customHeight="1"/>
    <row r="55" ht="16.2" customHeight="1"/>
    <row r="56" ht="16.2" customHeight="1"/>
    <row r="57" ht="16.2" customHeight="1"/>
    <row r="58" ht="16.2" customHeight="1"/>
    <row r="59" ht="16.2" customHeight="1"/>
    <row r="60" ht="16.2" customHeight="1"/>
    <row r="61" ht="16.2" customHeight="1"/>
    <row r="62" ht="16.2" customHeight="1"/>
    <row r="63" ht="16.2" customHeight="1"/>
    <row r="64" ht="16.2" customHeight="1"/>
    <row r="65" ht="16.2" customHeight="1"/>
    <row r="66" ht="16.2" customHeight="1"/>
    <row r="67" ht="16.2" customHeight="1"/>
    <row r="68" ht="16.2" customHeight="1"/>
    <row r="69" ht="16.2" customHeight="1"/>
    <row r="70" ht="16.2" customHeight="1"/>
    <row r="71" ht="16.2" customHeight="1"/>
    <row r="72" ht="16.2" customHeight="1"/>
    <row r="73" ht="16.2" customHeight="1"/>
    <row r="74" ht="16.2" customHeight="1"/>
    <row r="75" ht="16.2" customHeight="1"/>
    <row r="76" ht="16.2" customHeight="1"/>
    <row r="77" ht="16.2" customHeight="1"/>
    <row r="78" ht="16.2" customHeight="1"/>
    <row r="79" ht="16.2" customHeight="1"/>
    <row r="80" ht="16.2" customHeight="1"/>
    <row r="81" ht="16.2" customHeight="1"/>
    <row r="82" ht="16.2" customHeight="1"/>
    <row r="83" ht="16.2" customHeight="1"/>
    <row r="84" ht="16.2" customHeight="1"/>
    <row r="85" ht="16.2" customHeight="1"/>
    <row r="86" ht="16.2" customHeight="1"/>
    <row r="87" ht="16.2" customHeight="1"/>
    <row r="88" ht="16.2" customHeight="1"/>
    <row r="89" ht="16.2" customHeight="1"/>
    <row r="90" ht="16.2" customHeight="1"/>
    <row r="91" ht="16.2" customHeight="1"/>
    <row r="92" ht="16.2" customHeight="1"/>
    <row r="93" ht="16.2" customHeight="1"/>
    <row r="94" ht="16.2" customHeight="1"/>
    <row r="95" ht="16.2" customHeight="1"/>
    <row r="96" ht="16.2" customHeight="1"/>
    <row r="97" ht="16.2" customHeight="1"/>
    <row r="98" ht="16.2" customHeight="1"/>
    <row r="99" ht="16.2" customHeight="1"/>
    <row r="100" ht="16.2" customHeight="1"/>
    <row r="101" ht="16.2" customHeight="1"/>
    <row r="102" ht="16.2" customHeight="1"/>
    <row r="103" ht="16.2" customHeight="1"/>
    <row r="104" ht="16.2" customHeight="1"/>
    <row r="105" ht="16.2" customHeight="1"/>
    <row r="106" ht="16.2" customHeight="1"/>
    <row r="107" ht="16.2" customHeight="1"/>
    <row r="108" ht="16.2" customHeight="1"/>
    <row r="109" ht="16.2" customHeight="1"/>
    <row r="110" ht="16.2" customHeight="1"/>
    <row r="111" ht="16.2" customHeight="1"/>
    <row r="112" ht="16.2" customHeight="1"/>
    <row r="113" ht="16.2" customHeight="1"/>
    <row r="114" ht="16.2" customHeight="1"/>
    <row r="115" ht="16.2" customHeight="1"/>
    <row r="116" ht="16.2" customHeight="1"/>
    <row r="117" ht="16.2" customHeight="1"/>
    <row r="118" ht="16.2" customHeight="1"/>
    <row r="119" ht="16.2" customHeight="1"/>
    <row r="120" ht="16.2" customHeight="1"/>
    <row r="121" ht="16.2" customHeight="1"/>
    <row r="122" ht="16.2" customHeight="1"/>
    <row r="123" ht="16.2" customHeight="1"/>
    <row r="124" ht="16.2" customHeight="1"/>
    <row r="125" ht="16.2" customHeight="1"/>
    <row r="126" ht="16.2" customHeight="1"/>
    <row r="127" ht="16.2" customHeight="1"/>
    <row r="128" ht="16.2" customHeight="1"/>
    <row r="129" ht="16.2" customHeight="1"/>
    <row r="130" ht="16.2" customHeight="1"/>
    <row r="131" ht="16.2" customHeight="1"/>
    <row r="132" ht="16.2" customHeight="1"/>
    <row r="133" ht="16.2" customHeight="1"/>
    <row r="134" ht="16.2" customHeight="1"/>
    <row r="135" ht="16.2" customHeight="1"/>
    <row r="136" ht="16.2" customHeight="1"/>
    <row r="137" ht="16.2" customHeight="1"/>
    <row r="138" ht="16.2" customHeight="1"/>
    <row r="139" ht="16.2" customHeight="1"/>
    <row r="140" ht="16.2" customHeight="1"/>
    <row r="141" ht="16.2" customHeight="1"/>
    <row r="142" ht="16.2" customHeight="1"/>
    <row r="143" ht="16.2" customHeight="1"/>
    <row r="144" ht="16.2" customHeight="1"/>
    <row r="145" ht="16.2" customHeight="1"/>
    <row r="146" ht="16.2" customHeight="1"/>
    <row r="147" ht="16.2" customHeight="1"/>
    <row r="148" ht="16.2" customHeight="1"/>
    <row r="149" ht="16.2" customHeight="1"/>
    <row r="150" ht="16.2" customHeight="1"/>
    <row r="151" ht="16.2" customHeight="1"/>
    <row r="152" ht="16.2" customHeight="1"/>
    <row r="153" ht="16.2" customHeight="1"/>
    <row r="154" ht="16.2" customHeight="1"/>
    <row r="155" ht="16.2" customHeight="1"/>
    <row r="156" ht="16.2" customHeight="1"/>
    <row r="157" ht="16.2" customHeight="1"/>
    <row r="158" ht="16.2" customHeight="1"/>
    <row r="159" ht="16.2" customHeight="1"/>
    <row r="160" ht="16.2" customHeight="1"/>
    <row r="161" ht="16.2" customHeight="1"/>
    <row r="162" ht="16.2" customHeight="1"/>
    <row r="163" ht="16.2" customHeight="1"/>
    <row r="164" ht="16.2" customHeight="1"/>
    <row r="165" ht="16.2" customHeight="1"/>
    <row r="166" ht="16.2" customHeight="1"/>
    <row r="167" ht="16.2" customHeight="1"/>
    <row r="168" ht="16.2" customHeight="1"/>
    <row r="169" ht="16.2" customHeight="1"/>
    <row r="170" ht="16.2" customHeight="1"/>
    <row r="171" ht="16.2" customHeight="1"/>
    <row r="172" ht="16.2" customHeight="1"/>
    <row r="173" ht="16.2" customHeight="1"/>
    <row r="174" ht="16.2" customHeight="1"/>
    <row r="175" ht="16.2" customHeight="1"/>
    <row r="176" ht="16.2" customHeight="1"/>
  </sheetData>
  <phoneticPr fontId="1"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0"/>
  <sheetViews>
    <sheetView zoomScale="70" zoomScaleNormal="70" workbookViewId="0">
      <pane ySplit="1" topLeftCell="A20" activePane="bottomLeft" state="frozen"/>
      <selection activeCell="A85" sqref="A85"/>
      <selection pane="bottomLeft" activeCell="G43" sqref="G43"/>
    </sheetView>
  </sheetViews>
  <sheetFormatPr defaultRowHeight="16.2"/>
  <cols>
    <col min="1" max="1" width="46.21875" style="13" customWidth="1"/>
    <col min="2" max="2" width="93.88671875" style="13" customWidth="1"/>
    <col min="3" max="3" width="15.21875" style="1" customWidth="1"/>
    <col min="4" max="4" width="10.33203125" customWidth="1"/>
    <col min="5" max="5" width="6.33203125" customWidth="1"/>
    <col min="6" max="6" width="14.44140625" customWidth="1"/>
    <col min="7" max="7" width="5.21875" customWidth="1"/>
    <col min="257" max="257" width="20.21875" customWidth="1"/>
    <col min="258" max="258" width="21.77734375" customWidth="1"/>
    <col min="513" max="513" width="20.21875" customWidth="1"/>
    <col min="514" max="514" width="21.77734375" customWidth="1"/>
    <col min="769" max="769" width="20.21875" customWidth="1"/>
    <col min="770" max="770" width="21.77734375" customWidth="1"/>
    <col min="1025" max="1025" width="20.21875" customWidth="1"/>
    <col min="1026" max="1026" width="21.77734375" customWidth="1"/>
    <col min="1281" max="1281" width="20.21875" customWidth="1"/>
    <col min="1282" max="1282" width="21.77734375" customWidth="1"/>
    <col min="1537" max="1537" width="20.21875" customWidth="1"/>
    <col min="1538" max="1538" width="21.77734375" customWidth="1"/>
    <col min="1793" max="1793" width="20.21875" customWidth="1"/>
    <col min="1794" max="1794" width="21.77734375" customWidth="1"/>
    <col min="2049" max="2049" width="20.21875" customWidth="1"/>
    <col min="2050" max="2050" width="21.77734375" customWidth="1"/>
    <col min="2305" max="2305" width="20.21875" customWidth="1"/>
    <col min="2306" max="2306" width="21.77734375" customWidth="1"/>
    <col min="2561" max="2561" width="20.21875" customWidth="1"/>
    <col min="2562" max="2562" width="21.77734375" customWidth="1"/>
    <col min="2817" max="2817" width="20.21875" customWidth="1"/>
    <col min="2818" max="2818" width="21.77734375" customWidth="1"/>
    <col min="3073" max="3073" width="20.21875" customWidth="1"/>
    <col min="3074" max="3074" width="21.77734375" customWidth="1"/>
    <col min="3329" max="3329" width="20.21875" customWidth="1"/>
    <col min="3330" max="3330" width="21.77734375" customWidth="1"/>
    <col min="3585" max="3585" width="20.21875" customWidth="1"/>
    <col min="3586" max="3586" width="21.77734375" customWidth="1"/>
    <col min="3841" max="3841" width="20.21875" customWidth="1"/>
    <col min="3842" max="3842" width="21.77734375" customWidth="1"/>
    <col min="4097" max="4097" width="20.21875" customWidth="1"/>
    <col min="4098" max="4098" width="21.77734375" customWidth="1"/>
    <col min="4353" max="4353" width="20.21875" customWidth="1"/>
    <col min="4354" max="4354" width="21.77734375" customWidth="1"/>
    <col min="4609" max="4609" width="20.21875" customWidth="1"/>
    <col min="4610" max="4610" width="21.77734375" customWidth="1"/>
    <col min="4865" max="4865" width="20.21875" customWidth="1"/>
    <col min="4866" max="4866" width="21.77734375" customWidth="1"/>
    <col min="5121" max="5121" width="20.21875" customWidth="1"/>
    <col min="5122" max="5122" width="21.77734375" customWidth="1"/>
    <col min="5377" max="5377" width="20.21875" customWidth="1"/>
    <col min="5378" max="5378" width="21.77734375" customWidth="1"/>
    <col min="5633" max="5633" width="20.21875" customWidth="1"/>
    <col min="5634" max="5634" width="21.77734375" customWidth="1"/>
    <col min="5889" max="5889" width="20.21875" customWidth="1"/>
    <col min="5890" max="5890" width="21.77734375" customWidth="1"/>
    <col min="6145" max="6145" width="20.21875" customWidth="1"/>
    <col min="6146" max="6146" width="21.77734375" customWidth="1"/>
    <col min="6401" max="6401" width="20.21875" customWidth="1"/>
    <col min="6402" max="6402" width="21.77734375" customWidth="1"/>
    <col min="6657" max="6657" width="20.21875" customWidth="1"/>
    <col min="6658" max="6658" width="21.77734375" customWidth="1"/>
    <col min="6913" max="6913" width="20.21875" customWidth="1"/>
    <col min="6914" max="6914" width="21.77734375" customWidth="1"/>
    <col min="7169" max="7169" width="20.21875" customWidth="1"/>
    <col min="7170" max="7170" width="21.77734375" customWidth="1"/>
    <col min="7425" max="7425" width="20.21875" customWidth="1"/>
    <col min="7426" max="7426" width="21.77734375" customWidth="1"/>
    <col min="7681" max="7681" width="20.21875" customWidth="1"/>
    <col min="7682" max="7682" width="21.77734375" customWidth="1"/>
    <col min="7937" max="7937" width="20.21875" customWidth="1"/>
    <col min="7938" max="7938" width="21.77734375" customWidth="1"/>
    <col min="8193" max="8193" width="20.21875" customWidth="1"/>
    <col min="8194" max="8194" width="21.77734375" customWidth="1"/>
    <col min="8449" max="8449" width="20.21875" customWidth="1"/>
    <col min="8450" max="8450" width="21.77734375" customWidth="1"/>
    <col min="8705" max="8705" width="20.21875" customWidth="1"/>
    <col min="8706" max="8706" width="21.77734375" customWidth="1"/>
    <col min="8961" max="8961" width="20.21875" customWidth="1"/>
    <col min="8962" max="8962" width="21.77734375" customWidth="1"/>
    <col min="9217" max="9217" width="20.21875" customWidth="1"/>
    <col min="9218" max="9218" width="21.77734375" customWidth="1"/>
    <col min="9473" max="9473" width="20.21875" customWidth="1"/>
    <col min="9474" max="9474" width="21.77734375" customWidth="1"/>
    <col min="9729" max="9729" width="20.21875" customWidth="1"/>
    <col min="9730" max="9730" width="21.77734375" customWidth="1"/>
    <col min="9985" max="9985" width="20.21875" customWidth="1"/>
    <col min="9986" max="9986" width="21.77734375" customWidth="1"/>
    <col min="10241" max="10241" width="20.21875" customWidth="1"/>
    <col min="10242" max="10242" width="21.77734375" customWidth="1"/>
    <col min="10497" max="10497" width="20.21875" customWidth="1"/>
    <col min="10498" max="10498" width="21.77734375" customWidth="1"/>
    <col min="10753" max="10753" width="20.21875" customWidth="1"/>
    <col min="10754" max="10754" width="21.77734375" customWidth="1"/>
    <col min="11009" max="11009" width="20.21875" customWidth="1"/>
    <col min="11010" max="11010" width="21.77734375" customWidth="1"/>
    <col min="11265" max="11265" width="20.21875" customWidth="1"/>
    <col min="11266" max="11266" width="21.77734375" customWidth="1"/>
    <col min="11521" max="11521" width="20.21875" customWidth="1"/>
    <col min="11522" max="11522" width="21.77734375" customWidth="1"/>
    <col min="11777" max="11777" width="20.21875" customWidth="1"/>
    <col min="11778" max="11778" width="21.77734375" customWidth="1"/>
    <col min="12033" max="12033" width="20.21875" customWidth="1"/>
    <col min="12034" max="12034" width="21.77734375" customWidth="1"/>
    <col min="12289" max="12289" width="20.21875" customWidth="1"/>
    <col min="12290" max="12290" width="21.77734375" customWidth="1"/>
    <col min="12545" max="12545" width="20.21875" customWidth="1"/>
    <col min="12546" max="12546" width="21.77734375" customWidth="1"/>
    <col min="12801" max="12801" width="20.21875" customWidth="1"/>
    <col min="12802" max="12802" width="21.77734375" customWidth="1"/>
    <col min="13057" max="13057" width="20.21875" customWidth="1"/>
    <col min="13058" max="13058" width="21.77734375" customWidth="1"/>
    <col min="13313" max="13313" width="20.21875" customWidth="1"/>
    <col min="13314" max="13314" width="21.77734375" customWidth="1"/>
    <col min="13569" max="13569" width="20.21875" customWidth="1"/>
    <col min="13570" max="13570" width="21.77734375" customWidth="1"/>
    <col min="13825" max="13825" width="20.21875" customWidth="1"/>
    <col min="13826" max="13826" width="21.77734375" customWidth="1"/>
    <col min="14081" max="14081" width="20.21875" customWidth="1"/>
    <col min="14082" max="14082" width="21.77734375" customWidth="1"/>
    <col min="14337" max="14337" width="20.21875" customWidth="1"/>
    <col min="14338" max="14338" width="21.77734375" customWidth="1"/>
    <col min="14593" max="14593" width="20.21875" customWidth="1"/>
    <col min="14594" max="14594" width="21.77734375" customWidth="1"/>
    <col min="14849" max="14849" width="20.21875" customWidth="1"/>
    <col min="14850" max="14850" width="21.77734375" customWidth="1"/>
    <col min="15105" max="15105" width="20.21875" customWidth="1"/>
    <col min="15106" max="15106" width="21.77734375" customWidth="1"/>
    <col min="15361" max="15361" width="20.21875" customWidth="1"/>
    <col min="15362" max="15362" width="21.77734375" customWidth="1"/>
    <col min="15617" max="15617" width="20.21875" customWidth="1"/>
    <col min="15618" max="15618" width="21.77734375" customWidth="1"/>
    <col min="15873" max="15873" width="20.21875" customWidth="1"/>
    <col min="15874" max="15874" width="21.77734375" customWidth="1"/>
    <col min="16129" max="16129" width="20.21875" customWidth="1"/>
    <col min="16130" max="16130" width="21.77734375" customWidth="1"/>
  </cols>
  <sheetData>
    <row r="1" spans="1:7">
      <c r="A1" s="66" t="s">
        <v>37</v>
      </c>
      <c r="B1" s="66" t="s">
        <v>36</v>
      </c>
      <c r="C1" s="176" t="s">
        <v>977</v>
      </c>
      <c r="D1" s="64"/>
      <c r="E1" s="64"/>
      <c r="F1" s="64"/>
      <c r="G1" s="64"/>
    </row>
    <row r="2" spans="1:7">
      <c r="A2" s="125" t="s">
        <v>349</v>
      </c>
      <c r="B2" s="134" t="s">
        <v>1002</v>
      </c>
      <c r="C2" s="177">
        <v>12</v>
      </c>
      <c r="D2" s="64"/>
      <c r="E2" s="64"/>
      <c r="F2" s="64"/>
      <c r="G2" s="64"/>
    </row>
    <row r="3" spans="1:7">
      <c r="A3" s="224" t="s">
        <v>1004</v>
      </c>
      <c r="B3" s="225" t="s">
        <v>1006</v>
      </c>
      <c r="C3" s="226">
        <v>2</v>
      </c>
      <c r="D3" s="227"/>
      <c r="E3" s="227"/>
      <c r="F3" s="227"/>
      <c r="G3" s="227"/>
    </row>
    <row r="4" spans="1:7">
      <c r="A4" s="224" t="s">
        <v>123</v>
      </c>
      <c r="B4" s="225" t="s">
        <v>1005</v>
      </c>
      <c r="C4" s="226">
        <v>12</v>
      </c>
      <c r="D4" s="227"/>
      <c r="E4" s="227"/>
      <c r="F4" s="227"/>
      <c r="G4" s="227"/>
    </row>
    <row r="5" spans="1:7">
      <c r="A5" s="224" t="s">
        <v>1011</v>
      </c>
      <c r="B5" s="225" t="s">
        <v>1012</v>
      </c>
      <c r="C5" s="226">
        <v>2</v>
      </c>
      <c r="D5" s="227"/>
      <c r="E5" s="227"/>
      <c r="F5" s="227"/>
      <c r="G5" s="227"/>
    </row>
    <row r="6" spans="1:7" ht="32.4">
      <c r="A6" s="125" t="s">
        <v>334</v>
      </c>
      <c r="B6" s="125" t="s">
        <v>1009</v>
      </c>
      <c r="C6" s="177">
        <v>44</v>
      </c>
      <c r="D6" s="64"/>
      <c r="E6" s="64"/>
      <c r="F6" s="64"/>
      <c r="G6" s="64"/>
    </row>
    <row r="7" spans="1:7">
      <c r="A7" s="146" t="s">
        <v>120</v>
      </c>
      <c r="B7" s="147" t="s">
        <v>1010</v>
      </c>
      <c r="C7" s="177">
        <v>3</v>
      </c>
      <c r="D7" s="64"/>
      <c r="E7" s="64"/>
      <c r="F7" s="64"/>
      <c r="G7" s="64"/>
    </row>
    <row r="8" spans="1:7">
      <c r="A8" s="149" t="s">
        <v>798</v>
      </c>
      <c r="B8" s="70" t="s">
        <v>1008</v>
      </c>
      <c r="C8" s="177">
        <v>2</v>
      </c>
      <c r="D8" s="64"/>
      <c r="E8" s="64"/>
      <c r="F8" s="64"/>
      <c r="G8" s="64"/>
    </row>
    <row r="9" spans="1:7">
      <c r="A9" s="150" t="s">
        <v>803</v>
      </c>
      <c r="B9" s="68" t="s">
        <v>1007</v>
      </c>
      <c r="C9" s="177">
        <v>10</v>
      </c>
      <c r="D9" s="64"/>
      <c r="E9" s="64"/>
      <c r="F9" s="64"/>
      <c r="G9" s="64"/>
    </row>
    <row r="10" spans="1:7" ht="32.4">
      <c r="A10" s="150" t="s">
        <v>816</v>
      </c>
      <c r="B10" s="70" t="s">
        <v>817</v>
      </c>
      <c r="C10" s="177">
        <v>9</v>
      </c>
      <c r="D10" s="64"/>
      <c r="E10" s="64"/>
      <c r="F10" s="64"/>
      <c r="G10" s="64"/>
    </row>
    <row r="11" spans="1:7">
      <c r="A11" s="151" t="s">
        <v>824</v>
      </c>
      <c r="B11" s="73" t="s">
        <v>1003</v>
      </c>
      <c r="C11" s="177">
        <v>9</v>
      </c>
      <c r="D11" s="64"/>
      <c r="E11" s="64"/>
      <c r="F11" s="64"/>
      <c r="G11" s="64"/>
    </row>
    <row r="12" spans="1:7">
      <c r="A12" s="151" t="s">
        <v>832</v>
      </c>
      <c r="B12" s="72" t="s">
        <v>1014</v>
      </c>
      <c r="C12" s="177">
        <v>4</v>
      </c>
      <c r="D12" s="64"/>
      <c r="E12" s="64"/>
      <c r="F12" s="64"/>
      <c r="G12" s="64"/>
    </row>
    <row r="13" spans="1:7">
      <c r="A13" s="221" t="s">
        <v>1015</v>
      </c>
      <c r="B13" s="228" t="s">
        <v>1204</v>
      </c>
      <c r="C13" s="226">
        <v>12</v>
      </c>
      <c r="D13" s="227"/>
      <c r="E13" s="227"/>
      <c r="F13" s="227"/>
      <c r="G13" s="227"/>
    </row>
    <row r="14" spans="1:7">
      <c r="A14" s="221" t="s">
        <v>1013</v>
      </c>
      <c r="B14" s="228" t="s">
        <v>1205</v>
      </c>
      <c r="C14" s="226">
        <v>2</v>
      </c>
      <c r="D14" s="227"/>
      <c r="E14" s="227"/>
      <c r="F14" s="227"/>
      <c r="G14" s="227"/>
    </row>
    <row r="15" spans="1:7">
      <c r="A15" s="221" t="s">
        <v>1016</v>
      </c>
      <c r="B15" s="228" t="s">
        <v>1018</v>
      </c>
      <c r="C15" s="226">
        <v>4</v>
      </c>
      <c r="D15" s="227"/>
      <c r="E15" s="227"/>
      <c r="F15" s="227"/>
      <c r="G15" s="227"/>
    </row>
    <row r="16" spans="1:7">
      <c r="A16" s="221" t="s">
        <v>1017</v>
      </c>
      <c r="B16" s="228" t="s">
        <v>1040</v>
      </c>
      <c r="C16" s="226">
        <v>7</v>
      </c>
      <c r="D16" s="227"/>
      <c r="E16" s="227"/>
      <c r="F16" s="227"/>
      <c r="G16" s="227"/>
    </row>
    <row r="17" spans="1:7">
      <c r="A17" s="221" t="s">
        <v>1019</v>
      </c>
      <c r="B17" s="228" t="s">
        <v>1206</v>
      </c>
      <c r="C17" s="226">
        <v>6</v>
      </c>
      <c r="D17" s="227"/>
      <c r="E17" s="227"/>
      <c r="F17" s="227"/>
      <c r="G17" s="227"/>
    </row>
    <row r="18" spans="1:7">
      <c r="A18" s="221" t="s">
        <v>1020</v>
      </c>
      <c r="B18" s="228" t="s">
        <v>1039</v>
      </c>
      <c r="C18" s="226">
        <v>3</v>
      </c>
      <c r="D18" s="227"/>
      <c r="E18" s="227"/>
      <c r="F18" s="227"/>
      <c r="G18" s="227"/>
    </row>
    <row r="19" spans="1:7">
      <c r="A19" s="221" t="s">
        <v>86</v>
      </c>
      <c r="B19" s="228" t="s">
        <v>1038</v>
      </c>
      <c r="C19" s="226">
        <v>1</v>
      </c>
      <c r="D19" s="227"/>
      <c r="E19" s="227"/>
      <c r="F19" s="227"/>
      <c r="G19" s="227"/>
    </row>
    <row r="20" spans="1:7">
      <c r="A20" s="221" t="s">
        <v>1046</v>
      </c>
      <c r="B20" s="228" t="s">
        <v>1047</v>
      </c>
      <c r="C20" s="226">
        <v>1</v>
      </c>
      <c r="D20" s="227"/>
      <c r="E20" s="227"/>
      <c r="F20" s="227"/>
      <c r="G20" s="227"/>
    </row>
    <row r="21" spans="1:7">
      <c r="A21" s="221" t="s">
        <v>1021</v>
      </c>
      <c r="B21" s="228" t="s">
        <v>1048</v>
      </c>
      <c r="C21" s="226">
        <v>3</v>
      </c>
      <c r="D21" s="227"/>
      <c r="E21" s="227"/>
      <c r="F21" s="227"/>
      <c r="G21" s="227"/>
    </row>
    <row r="22" spans="1:7">
      <c r="A22" s="221" t="s">
        <v>1022</v>
      </c>
      <c r="B22" s="228" t="s">
        <v>1054</v>
      </c>
      <c r="C22" s="226">
        <v>4</v>
      </c>
      <c r="D22" s="227"/>
      <c r="E22" s="227"/>
      <c r="F22" s="227"/>
      <c r="G22" s="227"/>
    </row>
    <row r="23" spans="1:7">
      <c r="A23" s="221" t="s">
        <v>1023</v>
      </c>
      <c r="B23" s="228" t="s">
        <v>1055</v>
      </c>
      <c r="C23" s="226">
        <v>2</v>
      </c>
      <c r="D23" s="227"/>
      <c r="E23" s="227"/>
      <c r="F23" s="227"/>
      <c r="G23" s="227"/>
    </row>
    <row r="24" spans="1:7">
      <c r="A24" s="221" t="s">
        <v>127</v>
      </c>
      <c r="B24" s="228" t="s">
        <v>1056</v>
      </c>
      <c r="C24" s="226">
        <v>16</v>
      </c>
      <c r="D24" s="227"/>
      <c r="E24" s="227"/>
      <c r="F24" s="227"/>
      <c r="G24" s="227"/>
    </row>
    <row r="25" spans="1:7">
      <c r="A25" s="221" t="s">
        <v>1024</v>
      </c>
      <c r="B25" s="228" t="s">
        <v>1057</v>
      </c>
      <c r="C25" s="226">
        <v>2</v>
      </c>
      <c r="D25" s="227"/>
      <c r="E25" s="227"/>
      <c r="F25" s="227"/>
      <c r="G25" s="227"/>
    </row>
    <row r="26" spans="1:7">
      <c r="A26" s="221" t="s">
        <v>1025</v>
      </c>
      <c r="B26" s="228" t="s">
        <v>1059</v>
      </c>
      <c r="C26" s="226">
        <v>6</v>
      </c>
      <c r="D26" s="227"/>
      <c r="E26" s="227"/>
      <c r="F26" s="227"/>
      <c r="G26" s="227"/>
    </row>
    <row r="27" spans="1:7">
      <c r="A27" s="221" t="s">
        <v>1026</v>
      </c>
      <c r="B27" s="228" t="s">
        <v>1058</v>
      </c>
      <c r="C27" s="226">
        <v>2</v>
      </c>
      <c r="D27" s="227"/>
      <c r="E27" s="227"/>
      <c r="F27" s="227"/>
      <c r="G27" s="227"/>
    </row>
    <row r="28" spans="1:7">
      <c r="A28" s="221" t="s">
        <v>1027</v>
      </c>
      <c r="B28" s="228" t="s">
        <v>1060</v>
      </c>
      <c r="C28" s="226">
        <v>2</v>
      </c>
      <c r="D28" s="227"/>
      <c r="E28" s="227"/>
      <c r="F28" s="227"/>
      <c r="G28" s="227"/>
    </row>
    <row r="29" spans="1:7">
      <c r="A29" s="221" t="s">
        <v>1028</v>
      </c>
      <c r="B29" s="228" t="s">
        <v>1050</v>
      </c>
      <c r="C29" s="226">
        <v>1</v>
      </c>
      <c r="D29" s="227"/>
      <c r="E29" s="227"/>
      <c r="F29" s="227"/>
      <c r="G29" s="227"/>
    </row>
    <row r="30" spans="1:7">
      <c r="A30" s="221" t="s">
        <v>1029</v>
      </c>
      <c r="B30" s="228" t="s">
        <v>1049</v>
      </c>
      <c r="C30" s="226">
        <v>2</v>
      </c>
      <c r="D30" s="227"/>
      <c r="E30" s="227"/>
      <c r="F30" s="227"/>
      <c r="G30" s="227"/>
    </row>
    <row r="31" spans="1:7">
      <c r="A31" s="221" t="s">
        <v>1030</v>
      </c>
      <c r="B31" s="228" t="s">
        <v>1043</v>
      </c>
      <c r="C31" s="226">
        <v>6</v>
      </c>
      <c r="D31" s="227"/>
      <c r="E31" s="227"/>
      <c r="F31" s="227"/>
      <c r="G31" s="227"/>
    </row>
    <row r="32" spans="1:7">
      <c r="A32" s="221" t="s">
        <v>97</v>
      </c>
      <c r="B32" s="228" t="s">
        <v>1044</v>
      </c>
      <c r="C32" s="226">
        <v>1</v>
      </c>
      <c r="D32" s="227"/>
      <c r="E32" s="227"/>
      <c r="F32" s="227"/>
      <c r="G32" s="227"/>
    </row>
    <row r="33" spans="1:7">
      <c r="A33" s="221" t="s">
        <v>1031</v>
      </c>
      <c r="B33" s="228" t="s">
        <v>1061</v>
      </c>
      <c r="C33" s="226">
        <v>3</v>
      </c>
      <c r="D33" s="227"/>
      <c r="E33" s="227"/>
      <c r="F33" s="227"/>
      <c r="G33" s="227"/>
    </row>
    <row r="34" spans="1:7">
      <c r="A34" s="221" t="s">
        <v>1032</v>
      </c>
      <c r="B34" s="228" t="s">
        <v>1062</v>
      </c>
      <c r="C34" s="226">
        <v>7</v>
      </c>
      <c r="D34" s="227"/>
      <c r="E34" s="227"/>
      <c r="F34" s="227"/>
      <c r="G34" s="227"/>
    </row>
    <row r="35" spans="1:7">
      <c r="A35" s="221" t="s">
        <v>1033</v>
      </c>
      <c r="B35" s="228" t="s">
        <v>1041</v>
      </c>
      <c r="C35" s="226">
        <v>2</v>
      </c>
      <c r="D35" s="227"/>
      <c r="E35" s="227"/>
      <c r="F35" s="227"/>
      <c r="G35" s="227"/>
    </row>
    <row r="36" spans="1:7">
      <c r="A36" s="221" t="s">
        <v>1034</v>
      </c>
      <c r="B36" s="228" t="s">
        <v>1042</v>
      </c>
      <c r="C36" s="226">
        <v>2</v>
      </c>
      <c r="D36" s="227"/>
      <c r="E36" s="227"/>
      <c r="F36" s="227"/>
      <c r="G36" s="227"/>
    </row>
    <row r="37" spans="1:7" ht="32.4">
      <c r="A37" s="221" t="s">
        <v>1035</v>
      </c>
      <c r="B37" s="228" t="s">
        <v>1063</v>
      </c>
      <c r="C37" s="226">
        <v>40</v>
      </c>
      <c r="D37" s="227"/>
      <c r="E37" s="227"/>
      <c r="F37" s="227"/>
      <c r="G37" s="227"/>
    </row>
    <row r="38" spans="1:7">
      <c r="A38" s="221" t="s">
        <v>42</v>
      </c>
      <c r="B38" s="228" t="s">
        <v>1065</v>
      </c>
      <c r="C38" s="226">
        <v>4</v>
      </c>
      <c r="D38" s="227"/>
      <c r="E38" s="227"/>
      <c r="F38" s="227"/>
      <c r="G38" s="227"/>
    </row>
    <row r="39" spans="1:7">
      <c r="A39" s="221" t="s">
        <v>124</v>
      </c>
      <c r="B39" s="228" t="s">
        <v>1051</v>
      </c>
      <c r="C39" s="226">
        <v>1</v>
      </c>
      <c r="D39" s="227"/>
      <c r="E39" s="227"/>
      <c r="F39" s="227"/>
      <c r="G39" s="227"/>
    </row>
    <row r="40" spans="1:7">
      <c r="A40" s="221" t="s">
        <v>1036</v>
      </c>
      <c r="B40" s="228" t="s">
        <v>1064</v>
      </c>
      <c r="C40" s="226">
        <v>1</v>
      </c>
      <c r="D40" s="227"/>
      <c r="E40" s="227"/>
      <c r="F40" s="227"/>
      <c r="G40" s="227"/>
    </row>
    <row r="41" spans="1:7">
      <c r="A41" s="221" t="s">
        <v>1066</v>
      </c>
      <c r="B41" s="228" t="s">
        <v>1067</v>
      </c>
      <c r="C41" s="226">
        <v>2</v>
      </c>
      <c r="D41" s="227"/>
      <c r="E41" s="227"/>
      <c r="F41" s="227"/>
      <c r="G41" s="227"/>
    </row>
    <row r="42" spans="1:7">
      <c r="A42" s="221" t="s">
        <v>1037</v>
      </c>
      <c r="B42" s="228" t="s">
        <v>1068</v>
      </c>
      <c r="C42" s="226">
        <v>2</v>
      </c>
      <c r="D42" s="227"/>
      <c r="E42" s="227"/>
      <c r="F42" s="227"/>
      <c r="G42" s="227"/>
    </row>
    <row r="43" spans="1:7">
      <c r="A43" s="60"/>
      <c r="B43" s="74"/>
      <c r="C43" s="61"/>
      <c r="D43" s="60" t="s">
        <v>978</v>
      </c>
      <c r="E43" s="61">
        <f>SUM(C2:C42)</f>
        <v>256</v>
      </c>
      <c r="F43" s="60" t="s">
        <v>79</v>
      </c>
      <c r="G43" s="61">
        <v>41</v>
      </c>
    </row>
    <row r="44" spans="1:7">
      <c r="A44" s="18"/>
      <c r="C44" s="4"/>
      <c r="D44" s="18"/>
    </row>
    <row r="90" spans="1:7" s="1" customFormat="1">
      <c r="A90" s="13"/>
      <c r="B90" s="13"/>
      <c r="D90"/>
      <c r="E90"/>
      <c r="F90"/>
      <c r="G90"/>
    </row>
  </sheetData>
  <phoneticPr fontId="1" type="noConversion"/>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9"/>
  <sheetViews>
    <sheetView zoomScale="70" zoomScaleNormal="70" workbookViewId="0">
      <pane ySplit="1" topLeftCell="A5" activePane="bottomLeft" state="frozen"/>
      <selection activeCell="A85" sqref="A85"/>
      <selection pane="bottomLeft" activeCell="A7" sqref="A7"/>
    </sheetView>
  </sheetViews>
  <sheetFormatPr defaultRowHeight="16.2"/>
  <cols>
    <col min="1" max="1" width="20.109375" style="12" customWidth="1"/>
    <col min="2" max="2" width="38.6640625" style="13" customWidth="1"/>
    <col min="3" max="3" width="37.44140625" style="13" customWidth="1"/>
    <col min="4" max="4" width="18.77734375" style="12" customWidth="1"/>
    <col min="5" max="5" width="12.88671875" style="15" customWidth="1"/>
    <col min="6" max="6" width="6.77734375" style="17" customWidth="1"/>
    <col min="7" max="7" width="26.21875" style="15" customWidth="1"/>
    <col min="8" max="8" width="6.33203125" style="17" customWidth="1"/>
    <col min="9" max="256" width="9" style="11"/>
    <col min="257" max="257" width="19.6640625" style="11" customWidth="1"/>
    <col min="258" max="258" width="22.109375" style="11" customWidth="1"/>
    <col min="259" max="259" width="21.6640625" style="11" customWidth="1"/>
    <col min="260" max="260" width="9" style="11"/>
    <col min="261" max="261" width="11.21875" style="11" customWidth="1"/>
    <col min="262" max="262" width="6.88671875" style="11" customWidth="1"/>
    <col min="263" max="512" width="9" style="11"/>
    <col min="513" max="513" width="19.6640625" style="11" customWidth="1"/>
    <col min="514" max="514" width="22.109375" style="11" customWidth="1"/>
    <col min="515" max="515" width="21.6640625" style="11" customWidth="1"/>
    <col min="516" max="516" width="9" style="11"/>
    <col min="517" max="517" width="11.21875" style="11" customWidth="1"/>
    <col min="518" max="518" width="6.88671875" style="11" customWidth="1"/>
    <col min="519" max="768" width="9" style="11"/>
    <col min="769" max="769" width="19.6640625" style="11" customWidth="1"/>
    <col min="770" max="770" width="22.109375" style="11" customWidth="1"/>
    <col min="771" max="771" width="21.6640625" style="11" customWidth="1"/>
    <col min="772" max="772" width="9" style="11"/>
    <col min="773" max="773" width="11.21875" style="11" customWidth="1"/>
    <col min="774" max="774" width="6.88671875" style="11" customWidth="1"/>
    <col min="775" max="1024" width="9" style="11"/>
    <col min="1025" max="1025" width="19.6640625" style="11" customWidth="1"/>
    <col min="1026" max="1026" width="22.109375" style="11" customWidth="1"/>
    <col min="1027" max="1027" width="21.6640625" style="11" customWidth="1"/>
    <col min="1028" max="1028" width="9" style="11"/>
    <col min="1029" max="1029" width="11.21875" style="11" customWidth="1"/>
    <col min="1030" max="1030" width="6.88671875" style="11" customWidth="1"/>
    <col min="1031" max="1280" width="9" style="11"/>
    <col min="1281" max="1281" width="19.6640625" style="11" customWidth="1"/>
    <col min="1282" max="1282" width="22.109375" style="11" customWidth="1"/>
    <col min="1283" max="1283" width="21.6640625" style="11" customWidth="1"/>
    <col min="1284" max="1284" width="9" style="11"/>
    <col min="1285" max="1285" width="11.21875" style="11" customWidth="1"/>
    <col min="1286" max="1286" width="6.88671875" style="11" customWidth="1"/>
    <col min="1287" max="1536" width="9" style="11"/>
    <col min="1537" max="1537" width="19.6640625" style="11" customWidth="1"/>
    <col min="1538" max="1538" width="22.109375" style="11" customWidth="1"/>
    <col min="1539" max="1539" width="21.6640625" style="11" customWidth="1"/>
    <col min="1540" max="1540" width="9" style="11"/>
    <col min="1541" max="1541" width="11.21875" style="11" customWidth="1"/>
    <col min="1542" max="1542" width="6.88671875" style="11" customWidth="1"/>
    <col min="1543" max="1792" width="9" style="11"/>
    <col min="1793" max="1793" width="19.6640625" style="11" customWidth="1"/>
    <col min="1794" max="1794" width="22.109375" style="11" customWidth="1"/>
    <col min="1795" max="1795" width="21.6640625" style="11" customWidth="1"/>
    <col min="1796" max="1796" width="9" style="11"/>
    <col min="1797" max="1797" width="11.21875" style="11" customWidth="1"/>
    <col min="1798" max="1798" width="6.88671875" style="11" customWidth="1"/>
    <col min="1799" max="2048" width="9" style="11"/>
    <col min="2049" max="2049" width="19.6640625" style="11" customWidth="1"/>
    <col min="2050" max="2050" width="22.109375" style="11" customWidth="1"/>
    <col min="2051" max="2051" width="21.6640625" style="11" customWidth="1"/>
    <col min="2052" max="2052" width="9" style="11"/>
    <col min="2053" max="2053" width="11.21875" style="11" customWidth="1"/>
    <col min="2054" max="2054" width="6.88671875" style="11" customWidth="1"/>
    <col min="2055" max="2304" width="9" style="11"/>
    <col min="2305" max="2305" width="19.6640625" style="11" customWidth="1"/>
    <col min="2306" max="2306" width="22.109375" style="11" customWidth="1"/>
    <col min="2307" max="2307" width="21.6640625" style="11" customWidth="1"/>
    <col min="2308" max="2308" width="9" style="11"/>
    <col min="2309" max="2309" width="11.21875" style="11" customWidth="1"/>
    <col min="2310" max="2310" width="6.88671875" style="11" customWidth="1"/>
    <col min="2311" max="2560" width="9" style="11"/>
    <col min="2561" max="2561" width="19.6640625" style="11" customWidth="1"/>
    <col min="2562" max="2562" width="22.109375" style="11" customWidth="1"/>
    <col min="2563" max="2563" width="21.6640625" style="11" customWidth="1"/>
    <col min="2564" max="2564" width="9" style="11"/>
    <col min="2565" max="2565" width="11.21875" style="11" customWidth="1"/>
    <col min="2566" max="2566" width="6.88671875" style="11" customWidth="1"/>
    <col min="2567" max="2816" width="9" style="11"/>
    <col min="2817" max="2817" width="19.6640625" style="11" customWidth="1"/>
    <col min="2818" max="2818" width="22.109375" style="11" customWidth="1"/>
    <col min="2819" max="2819" width="21.6640625" style="11" customWidth="1"/>
    <col min="2820" max="2820" width="9" style="11"/>
    <col min="2821" max="2821" width="11.21875" style="11" customWidth="1"/>
    <col min="2822" max="2822" width="6.88671875" style="11" customWidth="1"/>
    <col min="2823" max="3072" width="9" style="11"/>
    <col min="3073" max="3073" width="19.6640625" style="11" customWidth="1"/>
    <col min="3074" max="3074" width="22.109375" style="11" customWidth="1"/>
    <col min="3075" max="3075" width="21.6640625" style="11" customWidth="1"/>
    <col min="3076" max="3076" width="9" style="11"/>
    <col min="3077" max="3077" width="11.21875" style="11" customWidth="1"/>
    <col min="3078" max="3078" width="6.88671875" style="11" customWidth="1"/>
    <col min="3079" max="3328" width="9" style="11"/>
    <col min="3329" max="3329" width="19.6640625" style="11" customWidth="1"/>
    <col min="3330" max="3330" width="22.109375" style="11" customWidth="1"/>
    <col min="3331" max="3331" width="21.6640625" style="11" customWidth="1"/>
    <col min="3332" max="3332" width="9" style="11"/>
    <col min="3333" max="3333" width="11.21875" style="11" customWidth="1"/>
    <col min="3334" max="3334" width="6.88671875" style="11" customWidth="1"/>
    <col min="3335" max="3584" width="9" style="11"/>
    <col min="3585" max="3585" width="19.6640625" style="11" customWidth="1"/>
    <col min="3586" max="3586" width="22.109375" style="11" customWidth="1"/>
    <col min="3587" max="3587" width="21.6640625" style="11" customWidth="1"/>
    <col min="3588" max="3588" width="9" style="11"/>
    <col min="3589" max="3589" width="11.21875" style="11" customWidth="1"/>
    <col min="3590" max="3590" width="6.88671875" style="11" customWidth="1"/>
    <col min="3591" max="3840" width="9" style="11"/>
    <col min="3841" max="3841" width="19.6640625" style="11" customWidth="1"/>
    <col min="3842" max="3842" width="22.109375" style="11" customWidth="1"/>
    <col min="3843" max="3843" width="21.6640625" style="11" customWidth="1"/>
    <col min="3844" max="3844" width="9" style="11"/>
    <col min="3845" max="3845" width="11.21875" style="11" customWidth="1"/>
    <col min="3846" max="3846" width="6.88671875" style="11" customWidth="1"/>
    <col min="3847" max="4096" width="9" style="11"/>
    <col min="4097" max="4097" width="19.6640625" style="11" customWidth="1"/>
    <col min="4098" max="4098" width="22.109375" style="11" customWidth="1"/>
    <col min="4099" max="4099" width="21.6640625" style="11" customWidth="1"/>
    <col min="4100" max="4100" width="9" style="11"/>
    <col min="4101" max="4101" width="11.21875" style="11" customWidth="1"/>
    <col min="4102" max="4102" width="6.88671875" style="11" customWidth="1"/>
    <col min="4103" max="4352" width="9" style="11"/>
    <col min="4353" max="4353" width="19.6640625" style="11" customWidth="1"/>
    <col min="4354" max="4354" width="22.109375" style="11" customWidth="1"/>
    <col min="4355" max="4355" width="21.6640625" style="11" customWidth="1"/>
    <col min="4356" max="4356" width="9" style="11"/>
    <col min="4357" max="4357" width="11.21875" style="11" customWidth="1"/>
    <col min="4358" max="4358" width="6.88671875" style="11" customWidth="1"/>
    <col min="4359" max="4608" width="9" style="11"/>
    <col min="4609" max="4609" width="19.6640625" style="11" customWidth="1"/>
    <col min="4610" max="4610" width="22.109375" style="11" customWidth="1"/>
    <col min="4611" max="4611" width="21.6640625" style="11" customWidth="1"/>
    <col min="4612" max="4612" width="9" style="11"/>
    <col min="4613" max="4613" width="11.21875" style="11" customWidth="1"/>
    <col min="4614" max="4614" width="6.88671875" style="11" customWidth="1"/>
    <col min="4615" max="4864" width="9" style="11"/>
    <col min="4865" max="4865" width="19.6640625" style="11" customWidth="1"/>
    <col min="4866" max="4866" width="22.109375" style="11" customWidth="1"/>
    <col min="4867" max="4867" width="21.6640625" style="11" customWidth="1"/>
    <col min="4868" max="4868" width="9" style="11"/>
    <col min="4869" max="4869" width="11.21875" style="11" customWidth="1"/>
    <col min="4870" max="4870" width="6.88671875" style="11" customWidth="1"/>
    <col min="4871" max="5120" width="9" style="11"/>
    <col min="5121" max="5121" width="19.6640625" style="11" customWidth="1"/>
    <col min="5122" max="5122" width="22.109375" style="11" customWidth="1"/>
    <col min="5123" max="5123" width="21.6640625" style="11" customWidth="1"/>
    <col min="5124" max="5124" width="9" style="11"/>
    <col min="5125" max="5125" width="11.21875" style="11" customWidth="1"/>
    <col min="5126" max="5126" width="6.88671875" style="11" customWidth="1"/>
    <col min="5127" max="5376" width="9" style="11"/>
    <col min="5377" max="5377" width="19.6640625" style="11" customWidth="1"/>
    <col min="5378" max="5378" width="22.109375" style="11" customWidth="1"/>
    <col min="5379" max="5379" width="21.6640625" style="11" customWidth="1"/>
    <col min="5380" max="5380" width="9" style="11"/>
    <col min="5381" max="5381" width="11.21875" style="11" customWidth="1"/>
    <col min="5382" max="5382" width="6.88671875" style="11" customWidth="1"/>
    <col min="5383" max="5632" width="9" style="11"/>
    <col min="5633" max="5633" width="19.6640625" style="11" customWidth="1"/>
    <col min="5634" max="5634" width="22.109375" style="11" customWidth="1"/>
    <col min="5635" max="5635" width="21.6640625" style="11" customWidth="1"/>
    <col min="5636" max="5636" width="9" style="11"/>
    <col min="5637" max="5637" width="11.21875" style="11" customWidth="1"/>
    <col min="5638" max="5638" width="6.88671875" style="11" customWidth="1"/>
    <col min="5639" max="5888" width="9" style="11"/>
    <col min="5889" max="5889" width="19.6640625" style="11" customWidth="1"/>
    <col min="5890" max="5890" width="22.109375" style="11" customWidth="1"/>
    <col min="5891" max="5891" width="21.6640625" style="11" customWidth="1"/>
    <col min="5892" max="5892" width="9" style="11"/>
    <col min="5893" max="5893" width="11.21875" style="11" customWidth="1"/>
    <col min="5894" max="5894" width="6.88671875" style="11" customWidth="1"/>
    <col min="5895" max="6144" width="9" style="11"/>
    <col min="6145" max="6145" width="19.6640625" style="11" customWidth="1"/>
    <col min="6146" max="6146" width="22.109375" style="11" customWidth="1"/>
    <col min="6147" max="6147" width="21.6640625" style="11" customWidth="1"/>
    <col min="6148" max="6148" width="9" style="11"/>
    <col min="6149" max="6149" width="11.21875" style="11" customWidth="1"/>
    <col min="6150" max="6150" width="6.88671875" style="11" customWidth="1"/>
    <col min="6151" max="6400" width="9" style="11"/>
    <col min="6401" max="6401" width="19.6640625" style="11" customWidth="1"/>
    <col min="6402" max="6402" width="22.109375" style="11" customWidth="1"/>
    <col min="6403" max="6403" width="21.6640625" style="11" customWidth="1"/>
    <col min="6404" max="6404" width="9" style="11"/>
    <col min="6405" max="6405" width="11.21875" style="11" customWidth="1"/>
    <col min="6406" max="6406" width="6.88671875" style="11" customWidth="1"/>
    <col min="6407" max="6656" width="9" style="11"/>
    <col min="6657" max="6657" width="19.6640625" style="11" customWidth="1"/>
    <col min="6658" max="6658" width="22.109375" style="11" customWidth="1"/>
    <col min="6659" max="6659" width="21.6640625" style="11" customWidth="1"/>
    <col min="6660" max="6660" width="9" style="11"/>
    <col min="6661" max="6661" width="11.21875" style="11" customWidth="1"/>
    <col min="6662" max="6662" width="6.88671875" style="11" customWidth="1"/>
    <col min="6663" max="6912" width="9" style="11"/>
    <col min="6913" max="6913" width="19.6640625" style="11" customWidth="1"/>
    <col min="6914" max="6914" width="22.109375" style="11" customWidth="1"/>
    <col min="6915" max="6915" width="21.6640625" style="11" customWidth="1"/>
    <col min="6916" max="6916" width="9" style="11"/>
    <col min="6917" max="6917" width="11.21875" style="11" customWidth="1"/>
    <col min="6918" max="6918" width="6.88671875" style="11" customWidth="1"/>
    <col min="6919" max="7168" width="9" style="11"/>
    <col min="7169" max="7169" width="19.6640625" style="11" customWidth="1"/>
    <col min="7170" max="7170" width="22.109375" style="11" customWidth="1"/>
    <col min="7171" max="7171" width="21.6640625" style="11" customWidth="1"/>
    <col min="7172" max="7172" width="9" style="11"/>
    <col min="7173" max="7173" width="11.21875" style="11" customWidth="1"/>
    <col min="7174" max="7174" width="6.88671875" style="11" customWidth="1"/>
    <col min="7175" max="7424" width="9" style="11"/>
    <col min="7425" max="7425" width="19.6640625" style="11" customWidth="1"/>
    <col min="7426" max="7426" width="22.109375" style="11" customWidth="1"/>
    <col min="7427" max="7427" width="21.6640625" style="11" customWidth="1"/>
    <col min="7428" max="7428" width="9" style="11"/>
    <col min="7429" max="7429" width="11.21875" style="11" customWidth="1"/>
    <col min="7430" max="7430" width="6.88671875" style="11" customWidth="1"/>
    <col min="7431" max="7680" width="9" style="11"/>
    <col min="7681" max="7681" width="19.6640625" style="11" customWidth="1"/>
    <col min="7682" max="7682" width="22.109375" style="11" customWidth="1"/>
    <col min="7683" max="7683" width="21.6640625" style="11" customWidth="1"/>
    <col min="7684" max="7684" width="9" style="11"/>
    <col min="7685" max="7685" width="11.21875" style="11" customWidth="1"/>
    <col min="7686" max="7686" width="6.88671875" style="11" customWidth="1"/>
    <col min="7687" max="7936" width="9" style="11"/>
    <col min="7937" max="7937" width="19.6640625" style="11" customWidth="1"/>
    <col min="7938" max="7938" width="22.109375" style="11" customWidth="1"/>
    <col min="7939" max="7939" width="21.6640625" style="11" customWidth="1"/>
    <col min="7940" max="7940" width="9" style="11"/>
    <col min="7941" max="7941" width="11.21875" style="11" customWidth="1"/>
    <col min="7942" max="7942" width="6.88671875" style="11" customWidth="1"/>
    <col min="7943" max="8192" width="9" style="11"/>
    <col min="8193" max="8193" width="19.6640625" style="11" customWidth="1"/>
    <col min="8194" max="8194" width="22.109375" style="11" customWidth="1"/>
    <col min="8195" max="8195" width="21.6640625" style="11" customWidth="1"/>
    <col min="8196" max="8196" width="9" style="11"/>
    <col min="8197" max="8197" width="11.21875" style="11" customWidth="1"/>
    <col min="8198" max="8198" width="6.88671875" style="11" customWidth="1"/>
    <col min="8199" max="8448" width="9" style="11"/>
    <col min="8449" max="8449" width="19.6640625" style="11" customWidth="1"/>
    <col min="8450" max="8450" width="22.109375" style="11" customWidth="1"/>
    <col min="8451" max="8451" width="21.6640625" style="11" customWidth="1"/>
    <col min="8452" max="8452" width="9" style="11"/>
    <col min="8453" max="8453" width="11.21875" style="11" customWidth="1"/>
    <col min="8454" max="8454" width="6.88671875" style="11" customWidth="1"/>
    <col min="8455" max="8704" width="9" style="11"/>
    <col min="8705" max="8705" width="19.6640625" style="11" customWidth="1"/>
    <col min="8706" max="8706" width="22.109375" style="11" customWidth="1"/>
    <col min="8707" max="8707" width="21.6640625" style="11" customWidth="1"/>
    <col min="8708" max="8708" width="9" style="11"/>
    <col min="8709" max="8709" width="11.21875" style="11" customWidth="1"/>
    <col min="8710" max="8710" width="6.88671875" style="11" customWidth="1"/>
    <col min="8711" max="8960" width="9" style="11"/>
    <col min="8961" max="8961" width="19.6640625" style="11" customWidth="1"/>
    <col min="8962" max="8962" width="22.109375" style="11" customWidth="1"/>
    <col min="8963" max="8963" width="21.6640625" style="11" customWidth="1"/>
    <col min="8964" max="8964" width="9" style="11"/>
    <col min="8965" max="8965" width="11.21875" style="11" customWidth="1"/>
    <col min="8966" max="8966" width="6.88671875" style="11" customWidth="1"/>
    <col min="8967" max="9216" width="9" style="11"/>
    <col min="9217" max="9217" width="19.6640625" style="11" customWidth="1"/>
    <col min="9218" max="9218" width="22.109375" style="11" customWidth="1"/>
    <col min="9219" max="9219" width="21.6640625" style="11" customWidth="1"/>
    <col min="9220" max="9220" width="9" style="11"/>
    <col min="9221" max="9221" width="11.21875" style="11" customWidth="1"/>
    <col min="9222" max="9222" width="6.88671875" style="11" customWidth="1"/>
    <col min="9223" max="9472" width="9" style="11"/>
    <col min="9473" max="9473" width="19.6640625" style="11" customWidth="1"/>
    <col min="9474" max="9474" width="22.109375" style="11" customWidth="1"/>
    <col min="9475" max="9475" width="21.6640625" style="11" customWidth="1"/>
    <col min="9476" max="9476" width="9" style="11"/>
    <col min="9477" max="9477" width="11.21875" style="11" customWidth="1"/>
    <col min="9478" max="9478" width="6.88671875" style="11" customWidth="1"/>
    <col min="9479" max="9728" width="9" style="11"/>
    <col min="9729" max="9729" width="19.6640625" style="11" customWidth="1"/>
    <col min="9730" max="9730" width="22.109375" style="11" customWidth="1"/>
    <col min="9731" max="9731" width="21.6640625" style="11" customWidth="1"/>
    <col min="9732" max="9732" width="9" style="11"/>
    <col min="9733" max="9733" width="11.21875" style="11" customWidth="1"/>
    <col min="9734" max="9734" width="6.88671875" style="11" customWidth="1"/>
    <col min="9735" max="9984" width="9" style="11"/>
    <col min="9985" max="9985" width="19.6640625" style="11" customWidth="1"/>
    <col min="9986" max="9986" width="22.109375" style="11" customWidth="1"/>
    <col min="9987" max="9987" width="21.6640625" style="11" customWidth="1"/>
    <col min="9988" max="9988" width="9" style="11"/>
    <col min="9989" max="9989" width="11.21875" style="11" customWidth="1"/>
    <col min="9990" max="9990" width="6.88671875" style="11" customWidth="1"/>
    <col min="9991" max="10240" width="9" style="11"/>
    <col min="10241" max="10241" width="19.6640625" style="11" customWidth="1"/>
    <col min="10242" max="10242" width="22.109375" style="11" customWidth="1"/>
    <col min="10243" max="10243" width="21.6640625" style="11" customWidth="1"/>
    <col min="10244" max="10244" width="9" style="11"/>
    <col min="10245" max="10245" width="11.21875" style="11" customWidth="1"/>
    <col min="10246" max="10246" width="6.88671875" style="11" customWidth="1"/>
    <col min="10247" max="10496" width="9" style="11"/>
    <col min="10497" max="10497" width="19.6640625" style="11" customWidth="1"/>
    <col min="10498" max="10498" width="22.109375" style="11" customWidth="1"/>
    <col min="10499" max="10499" width="21.6640625" style="11" customWidth="1"/>
    <col min="10500" max="10500" width="9" style="11"/>
    <col min="10501" max="10501" width="11.21875" style="11" customWidth="1"/>
    <col min="10502" max="10502" width="6.88671875" style="11" customWidth="1"/>
    <col min="10503" max="10752" width="9" style="11"/>
    <col min="10753" max="10753" width="19.6640625" style="11" customWidth="1"/>
    <col min="10754" max="10754" width="22.109375" style="11" customWidth="1"/>
    <col min="10755" max="10755" width="21.6640625" style="11" customWidth="1"/>
    <col min="10756" max="10756" width="9" style="11"/>
    <col min="10757" max="10757" width="11.21875" style="11" customWidth="1"/>
    <col min="10758" max="10758" width="6.88671875" style="11" customWidth="1"/>
    <col min="10759" max="11008" width="9" style="11"/>
    <col min="11009" max="11009" width="19.6640625" style="11" customWidth="1"/>
    <col min="11010" max="11010" width="22.109375" style="11" customWidth="1"/>
    <col min="11011" max="11011" width="21.6640625" style="11" customWidth="1"/>
    <col min="11012" max="11012" width="9" style="11"/>
    <col min="11013" max="11013" width="11.21875" style="11" customWidth="1"/>
    <col min="11014" max="11014" width="6.88671875" style="11" customWidth="1"/>
    <col min="11015" max="11264" width="9" style="11"/>
    <col min="11265" max="11265" width="19.6640625" style="11" customWidth="1"/>
    <col min="11266" max="11266" width="22.109375" style="11" customWidth="1"/>
    <col min="11267" max="11267" width="21.6640625" style="11" customWidth="1"/>
    <col min="11268" max="11268" width="9" style="11"/>
    <col min="11269" max="11269" width="11.21875" style="11" customWidth="1"/>
    <col min="11270" max="11270" width="6.88671875" style="11" customWidth="1"/>
    <col min="11271" max="11520" width="9" style="11"/>
    <col min="11521" max="11521" width="19.6640625" style="11" customWidth="1"/>
    <col min="11522" max="11522" width="22.109375" style="11" customWidth="1"/>
    <col min="11523" max="11523" width="21.6640625" style="11" customWidth="1"/>
    <col min="11524" max="11524" width="9" style="11"/>
    <col min="11525" max="11525" width="11.21875" style="11" customWidth="1"/>
    <col min="11526" max="11526" width="6.88671875" style="11" customWidth="1"/>
    <col min="11527" max="11776" width="9" style="11"/>
    <col min="11777" max="11777" width="19.6640625" style="11" customWidth="1"/>
    <col min="11778" max="11778" width="22.109375" style="11" customWidth="1"/>
    <col min="11779" max="11779" width="21.6640625" style="11" customWidth="1"/>
    <col min="11780" max="11780" width="9" style="11"/>
    <col min="11781" max="11781" width="11.21875" style="11" customWidth="1"/>
    <col min="11782" max="11782" width="6.88671875" style="11" customWidth="1"/>
    <col min="11783" max="12032" width="9" style="11"/>
    <col min="12033" max="12033" width="19.6640625" style="11" customWidth="1"/>
    <col min="12034" max="12034" width="22.109375" style="11" customWidth="1"/>
    <col min="12035" max="12035" width="21.6640625" style="11" customWidth="1"/>
    <col min="12036" max="12036" width="9" style="11"/>
    <col min="12037" max="12037" width="11.21875" style="11" customWidth="1"/>
    <col min="12038" max="12038" width="6.88671875" style="11" customWidth="1"/>
    <col min="12039" max="12288" width="9" style="11"/>
    <col min="12289" max="12289" width="19.6640625" style="11" customWidth="1"/>
    <col min="12290" max="12290" width="22.109375" style="11" customWidth="1"/>
    <col min="12291" max="12291" width="21.6640625" style="11" customWidth="1"/>
    <col min="12292" max="12292" width="9" style="11"/>
    <col min="12293" max="12293" width="11.21875" style="11" customWidth="1"/>
    <col min="12294" max="12294" width="6.88671875" style="11" customWidth="1"/>
    <col min="12295" max="12544" width="9" style="11"/>
    <col min="12545" max="12545" width="19.6640625" style="11" customWidth="1"/>
    <col min="12546" max="12546" width="22.109375" style="11" customWidth="1"/>
    <col min="12547" max="12547" width="21.6640625" style="11" customWidth="1"/>
    <col min="12548" max="12548" width="9" style="11"/>
    <col min="12549" max="12549" width="11.21875" style="11" customWidth="1"/>
    <col min="12550" max="12550" width="6.88671875" style="11" customWidth="1"/>
    <col min="12551" max="12800" width="9" style="11"/>
    <col min="12801" max="12801" width="19.6640625" style="11" customWidth="1"/>
    <col min="12802" max="12802" width="22.109375" style="11" customWidth="1"/>
    <col min="12803" max="12803" width="21.6640625" style="11" customWidth="1"/>
    <col min="12804" max="12804" width="9" style="11"/>
    <col min="12805" max="12805" width="11.21875" style="11" customWidth="1"/>
    <col min="12806" max="12806" width="6.88671875" style="11" customWidth="1"/>
    <col min="12807" max="13056" width="9" style="11"/>
    <col min="13057" max="13057" width="19.6640625" style="11" customWidth="1"/>
    <col min="13058" max="13058" width="22.109375" style="11" customWidth="1"/>
    <col min="13059" max="13059" width="21.6640625" style="11" customWidth="1"/>
    <col min="13060" max="13060" width="9" style="11"/>
    <col min="13061" max="13061" width="11.21875" style="11" customWidth="1"/>
    <col min="13062" max="13062" width="6.88671875" style="11" customWidth="1"/>
    <col min="13063" max="13312" width="9" style="11"/>
    <col min="13313" max="13313" width="19.6640625" style="11" customWidth="1"/>
    <col min="13314" max="13314" width="22.109375" style="11" customWidth="1"/>
    <col min="13315" max="13315" width="21.6640625" style="11" customWidth="1"/>
    <col min="13316" max="13316" width="9" style="11"/>
    <col min="13317" max="13317" width="11.21875" style="11" customWidth="1"/>
    <col min="13318" max="13318" width="6.88671875" style="11" customWidth="1"/>
    <col min="13319" max="13568" width="9" style="11"/>
    <col min="13569" max="13569" width="19.6640625" style="11" customWidth="1"/>
    <col min="13570" max="13570" width="22.109375" style="11" customWidth="1"/>
    <col min="13571" max="13571" width="21.6640625" style="11" customWidth="1"/>
    <col min="13572" max="13572" width="9" style="11"/>
    <col min="13573" max="13573" width="11.21875" style="11" customWidth="1"/>
    <col min="13574" max="13574" width="6.88671875" style="11" customWidth="1"/>
    <col min="13575" max="13824" width="9" style="11"/>
    <col min="13825" max="13825" width="19.6640625" style="11" customWidth="1"/>
    <col min="13826" max="13826" width="22.109375" style="11" customWidth="1"/>
    <col min="13827" max="13827" width="21.6640625" style="11" customWidth="1"/>
    <col min="13828" max="13828" width="9" style="11"/>
    <col min="13829" max="13829" width="11.21875" style="11" customWidth="1"/>
    <col min="13830" max="13830" width="6.88671875" style="11" customWidth="1"/>
    <col min="13831" max="14080" width="9" style="11"/>
    <col min="14081" max="14081" width="19.6640625" style="11" customWidth="1"/>
    <col min="14082" max="14082" width="22.109375" style="11" customWidth="1"/>
    <col min="14083" max="14083" width="21.6640625" style="11" customWidth="1"/>
    <col min="14084" max="14084" width="9" style="11"/>
    <col min="14085" max="14085" width="11.21875" style="11" customWidth="1"/>
    <col min="14086" max="14086" width="6.88671875" style="11" customWidth="1"/>
    <col min="14087" max="14336" width="9" style="11"/>
    <col min="14337" max="14337" width="19.6640625" style="11" customWidth="1"/>
    <col min="14338" max="14338" width="22.109375" style="11" customWidth="1"/>
    <col min="14339" max="14339" width="21.6640625" style="11" customWidth="1"/>
    <col min="14340" max="14340" width="9" style="11"/>
    <col min="14341" max="14341" width="11.21875" style="11" customWidth="1"/>
    <col min="14342" max="14342" width="6.88671875" style="11" customWidth="1"/>
    <col min="14343" max="14592" width="9" style="11"/>
    <col min="14593" max="14593" width="19.6640625" style="11" customWidth="1"/>
    <col min="14594" max="14594" width="22.109375" style="11" customWidth="1"/>
    <col min="14595" max="14595" width="21.6640625" style="11" customWidth="1"/>
    <col min="14596" max="14596" width="9" style="11"/>
    <col min="14597" max="14597" width="11.21875" style="11" customWidth="1"/>
    <col min="14598" max="14598" width="6.88671875" style="11" customWidth="1"/>
    <col min="14599" max="14848" width="9" style="11"/>
    <col min="14849" max="14849" width="19.6640625" style="11" customWidth="1"/>
    <col min="14850" max="14850" width="22.109375" style="11" customWidth="1"/>
    <col min="14851" max="14851" width="21.6640625" style="11" customWidth="1"/>
    <col min="14852" max="14852" width="9" style="11"/>
    <col min="14853" max="14853" width="11.21875" style="11" customWidth="1"/>
    <col min="14854" max="14854" width="6.88671875" style="11" customWidth="1"/>
    <col min="14855" max="15104" width="9" style="11"/>
    <col min="15105" max="15105" width="19.6640625" style="11" customWidth="1"/>
    <col min="15106" max="15106" width="22.109375" style="11" customWidth="1"/>
    <col min="15107" max="15107" width="21.6640625" style="11" customWidth="1"/>
    <col min="15108" max="15108" width="9" style="11"/>
    <col min="15109" max="15109" width="11.21875" style="11" customWidth="1"/>
    <col min="15110" max="15110" width="6.88671875" style="11" customWidth="1"/>
    <col min="15111" max="15360" width="9" style="11"/>
    <col min="15361" max="15361" width="19.6640625" style="11" customWidth="1"/>
    <col min="15362" max="15362" width="22.109375" style="11" customWidth="1"/>
    <col min="15363" max="15363" width="21.6640625" style="11" customWidth="1"/>
    <col min="15364" max="15364" width="9" style="11"/>
    <col min="15365" max="15365" width="11.21875" style="11" customWidth="1"/>
    <col min="15366" max="15366" width="6.88671875" style="11" customWidth="1"/>
    <col min="15367" max="15616" width="9" style="11"/>
    <col min="15617" max="15617" width="19.6640625" style="11" customWidth="1"/>
    <col min="15618" max="15618" width="22.109375" style="11" customWidth="1"/>
    <col min="15619" max="15619" width="21.6640625" style="11" customWidth="1"/>
    <col min="15620" max="15620" width="9" style="11"/>
    <col min="15621" max="15621" width="11.21875" style="11" customWidth="1"/>
    <col min="15622" max="15622" width="6.88671875" style="11" customWidth="1"/>
    <col min="15623" max="15872" width="9" style="11"/>
    <col min="15873" max="15873" width="19.6640625" style="11" customWidth="1"/>
    <col min="15874" max="15874" width="22.109375" style="11" customWidth="1"/>
    <col min="15875" max="15875" width="21.6640625" style="11" customWidth="1"/>
    <col min="15876" max="15876" width="9" style="11"/>
    <col min="15877" max="15877" width="11.21875" style="11" customWidth="1"/>
    <col min="15878" max="15878" width="6.88671875" style="11" customWidth="1"/>
    <col min="15879" max="16128" width="9" style="11"/>
    <col min="16129" max="16129" width="19.6640625" style="11" customWidth="1"/>
    <col min="16130" max="16130" width="22.109375" style="11" customWidth="1"/>
    <col min="16131" max="16131" width="21.6640625" style="11" customWidth="1"/>
    <col min="16132" max="16132" width="9" style="11"/>
    <col min="16133" max="16133" width="11.21875" style="11" customWidth="1"/>
    <col min="16134" max="16134" width="6.88671875" style="11" customWidth="1"/>
    <col min="16135" max="16384" width="9" style="11"/>
  </cols>
  <sheetData>
    <row r="1" spans="1:8" s="12" customFormat="1" ht="18.75" customHeight="1">
      <c r="A1" s="62" t="s">
        <v>1249</v>
      </c>
      <c r="B1" s="25" t="s">
        <v>37</v>
      </c>
      <c r="C1" s="25" t="s">
        <v>36</v>
      </c>
      <c r="D1" s="66" t="s">
        <v>977</v>
      </c>
      <c r="E1" s="25" t="s">
        <v>979</v>
      </c>
      <c r="F1" s="27"/>
      <c r="G1" s="25" t="s">
        <v>47</v>
      </c>
      <c r="H1" s="27"/>
    </row>
    <row r="2" spans="1:8" s="12" customFormat="1" ht="18.75" customHeight="1">
      <c r="A2" s="26" t="s">
        <v>1272</v>
      </c>
      <c r="B2" s="151" t="s">
        <v>997</v>
      </c>
      <c r="C2" s="149" t="s">
        <v>998</v>
      </c>
      <c r="D2" s="123">
        <v>2</v>
      </c>
      <c r="E2" s="153"/>
      <c r="F2" s="123"/>
      <c r="G2" s="153"/>
      <c r="H2" s="123"/>
    </row>
    <row r="3" spans="1:8" s="12" customFormat="1" ht="22.95" customHeight="1">
      <c r="A3" s="220"/>
      <c r="B3" s="221" t="s">
        <v>1001</v>
      </c>
      <c r="C3" s="237" t="s">
        <v>1087</v>
      </c>
      <c r="D3" s="222">
        <v>1</v>
      </c>
      <c r="E3" s="223"/>
      <c r="F3" s="222"/>
      <c r="G3" s="223"/>
      <c r="H3" s="222"/>
    </row>
    <row r="4" spans="1:8" s="12" customFormat="1" ht="18.75" customHeight="1">
      <c r="A4" s="220"/>
      <c r="B4" s="221" t="s">
        <v>999</v>
      </c>
      <c r="C4" s="237" t="s">
        <v>1000</v>
      </c>
      <c r="D4" s="222">
        <v>1</v>
      </c>
      <c r="E4" s="223"/>
      <c r="F4" s="222"/>
      <c r="G4" s="223"/>
      <c r="H4" s="222"/>
    </row>
    <row r="5" spans="1:8" s="12" customFormat="1" ht="18.75" customHeight="1">
      <c r="A5" s="120"/>
      <c r="B5" s="151"/>
      <c r="C5" s="123"/>
      <c r="D5" s="123"/>
      <c r="E5" s="27" t="s">
        <v>980</v>
      </c>
      <c r="F5" s="123">
        <f>SUM(D2:D4)</f>
        <v>4</v>
      </c>
      <c r="G5" s="27" t="s">
        <v>44</v>
      </c>
      <c r="H5" s="123">
        <v>3</v>
      </c>
    </row>
    <row r="6" spans="1:8" s="12" customFormat="1" ht="18.75" customHeight="1">
      <c r="A6" s="28"/>
      <c r="B6" s="35"/>
      <c r="C6" s="35"/>
      <c r="D6" s="28"/>
      <c r="E6" s="28"/>
      <c r="F6" s="28"/>
      <c r="G6" s="28"/>
      <c r="H6" s="28"/>
    </row>
    <row r="7" spans="1:8" s="12" customFormat="1" ht="18.75" customHeight="1">
      <c r="A7" s="26" t="s">
        <v>1045</v>
      </c>
      <c r="B7" s="221" t="s">
        <v>1070</v>
      </c>
      <c r="C7" s="237" t="s">
        <v>1069</v>
      </c>
      <c r="D7" s="222">
        <v>2</v>
      </c>
      <c r="E7" s="120"/>
      <c r="F7" s="120"/>
      <c r="G7" s="120"/>
      <c r="H7" s="120"/>
    </row>
    <row r="8" spans="1:8">
      <c r="A8" s="120"/>
      <c r="B8" s="150"/>
      <c r="C8" s="154"/>
      <c r="D8" s="123"/>
      <c r="E8" s="27" t="s">
        <v>1053</v>
      </c>
      <c r="F8" s="222">
        <v>2</v>
      </c>
      <c r="G8" s="27" t="s">
        <v>1271</v>
      </c>
      <c r="H8" s="254">
        <v>1</v>
      </c>
    </row>
    <row r="9" spans="1:8" s="12" customFormat="1" ht="18.75" customHeight="1">
      <c r="A9" s="28"/>
      <c r="B9" s="35"/>
      <c r="C9" s="35"/>
      <c r="D9" s="28"/>
      <c r="E9" s="28"/>
      <c r="F9" s="28"/>
      <c r="G9" s="28"/>
      <c r="H9" s="28"/>
    </row>
    <row r="10" spans="1:8" ht="32.4">
      <c r="A10" s="26" t="s">
        <v>11</v>
      </c>
      <c r="B10" s="151" t="s">
        <v>1071</v>
      </c>
      <c r="C10" s="34" t="s">
        <v>1073</v>
      </c>
      <c r="D10" s="27">
        <v>3</v>
      </c>
      <c r="E10" s="27"/>
      <c r="F10" s="27"/>
      <c r="G10" s="27"/>
      <c r="H10" s="27"/>
    </row>
    <row r="11" spans="1:8" ht="48.6">
      <c r="A11" s="120"/>
      <c r="B11" s="150" t="s">
        <v>1072</v>
      </c>
      <c r="C11" s="154" t="s">
        <v>1074</v>
      </c>
      <c r="D11" s="123">
        <v>3</v>
      </c>
      <c r="E11" s="150"/>
      <c r="F11" s="150"/>
      <c r="G11" s="150"/>
      <c r="H11" s="150"/>
    </row>
    <row r="12" spans="1:8">
      <c r="A12" s="120"/>
      <c r="B12" s="150"/>
      <c r="C12" s="154"/>
      <c r="D12" s="123"/>
      <c r="E12" s="27" t="s">
        <v>1052</v>
      </c>
      <c r="F12" s="123">
        <f>SUM(D10:D11)</f>
        <v>6</v>
      </c>
      <c r="G12" s="27" t="s">
        <v>44</v>
      </c>
      <c r="H12" s="123">
        <v>2</v>
      </c>
    </row>
    <row r="13" spans="1:8">
      <c r="A13" s="28"/>
      <c r="B13" s="35"/>
      <c r="C13" s="35"/>
      <c r="D13" s="28"/>
      <c r="E13" s="28"/>
      <c r="F13" s="28"/>
      <c r="G13" s="28"/>
      <c r="H13" s="28"/>
    </row>
    <row r="14" spans="1:8">
      <c r="A14" s="26" t="s">
        <v>1075</v>
      </c>
      <c r="B14" s="34" t="s">
        <v>1076</v>
      </c>
      <c r="C14" s="34" t="s">
        <v>1079</v>
      </c>
      <c r="D14" s="27">
        <v>2</v>
      </c>
      <c r="E14" s="150"/>
      <c r="F14" s="150"/>
      <c r="G14" s="150"/>
      <c r="H14" s="150"/>
    </row>
    <row r="15" spans="1:8">
      <c r="A15" s="229"/>
      <c r="B15" s="230" t="s">
        <v>1077</v>
      </c>
      <c r="C15" s="230" t="s">
        <v>1088</v>
      </c>
      <c r="D15" s="231">
        <v>2</v>
      </c>
      <c r="E15" s="232"/>
      <c r="F15" s="232"/>
      <c r="G15" s="232"/>
      <c r="H15" s="232"/>
    </row>
    <row r="16" spans="1:8">
      <c r="A16" s="229"/>
      <c r="B16" s="230" t="s">
        <v>1078</v>
      </c>
      <c r="C16" s="230" t="s">
        <v>1089</v>
      </c>
      <c r="D16" s="231">
        <v>1</v>
      </c>
      <c r="E16" s="232"/>
      <c r="F16" s="232"/>
      <c r="G16" s="232"/>
      <c r="H16" s="232"/>
    </row>
    <row r="17" spans="1:8">
      <c r="A17" s="120"/>
      <c r="B17" s="154"/>
      <c r="C17" s="154"/>
      <c r="D17" s="123"/>
      <c r="E17" s="27" t="s">
        <v>980</v>
      </c>
      <c r="F17" s="252">
        <f>SUM(D14:D16)</f>
        <v>5</v>
      </c>
      <c r="G17" s="27" t="s">
        <v>44</v>
      </c>
      <c r="H17" s="27">
        <v>3</v>
      </c>
    </row>
    <row r="18" spans="1:8">
      <c r="A18" s="28"/>
      <c r="B18" s="35"/>
      <c r="C18" s="35"/>
      <c r="D18" s="28"/>
      <c r="E18" s="28"/>
      <c r="F18" s="28"/>
      <c r="G18" s="28"/>
      <c r="H18" s="28"/>
    </row>
    <row r="19" spans="1:8" ht="129.6">
      <c r="A19" s="26" t="s">
        <v>74</v>
      </c>
      <c r="B19" s="148" t="s">
        <v>1082</v>
      </c>
      <c r="C19" s="34" t="s">
        <v>1097</v>
      </c>
      <c r="D19" s="178">
        <v>16</v>
      </c>
      <c r="E19" s="27"/>
      <c r="F19" s="27"/>
      <c r="G19" s="27"/>
      <c r="H19" s="27"/>
    </row>
    <row r="20" spans="1:8">
      <c r="A20" s="229"/>
      <c r="B20" s="233" t="s">
        <v>1083</v>
      </c>
      <c r="C20" s="230" t="s">
        <v>1093</v>
      </c>
      <c r="D20" s="234">
        <v>1</v>
      </c>
      <c r="E20" s="231"/>
      <c r="F20" s="231"/>
      <c r="G20" s="231"/>
      <c r="H20" s="231"/>
    </row>
    <row r="21" spans="1:8">
      <c r="A21" s="27"/>
      <c r="B21" s="150" t="s">
        <v>840</v>
      </c>
      <c r="C21" s="30" t="s">
        <v>841</v>
      </c>
      <c r="D21" s="178">
        <v>2</v>
      </c>
      <c r="E21" s="27"/>
      <c r="F21" s="27"/>
      <c r="G21" s="27"/>
      <c r="H21" s="27"/>
    </row>
    <row r="22" spans="1:8">
      <c r="A22" s="231"/>
      <c r="B22" s="232" t="s">
        <v>1084</v>
      </c>
      <c r="C22" s="235" t="s">
        <v>1090</v>
      </c>
      <c r="D22" s="234">
        <v>1</v>
      </c>
      <c r="E22" s="231"/>
      <c r="F22" s="231"/>
      <c r="G22" s="231"/>
      <c r="H22" s="231"/>
    </row>
    <row r="23" spans="1:8" ht="81">
      <c r="A23" s="27"/>
      <c r="B23" s="151" t="s">
        <v>1085</v>
      </c>
      <c r="C23" s="34" t="s">
        <v>1096</v>
      </c>
      <c r="D23" s="178">
        <v>20</v>
      </c>
      <c r="E23" s="27"/>
      <c r="F23" s="27"/>
      <c r="G23" s="27"/>
      <c r="H23" s="27"/>
    </row>
    <row r="24" spans="1:8" ht="32.4">
      <c r="A24" s="231"/>
      <c r="B24" s="236" t="s">
        <v>1094</v>
      </c>
      <c r="C24" s="230" t="s">
        <v>1095</v>
      </c>
      <c r="D24" s="234">
        <v>11</v>
      </c>
      <c r="E24" s="231"/>
      <c r="F24" s="231"/>
      <c r="G24" s="231"/>
      <c r="H24" s="231"/>
    </row>
    <row r="25" spans="1:8" ht="32.4">
      <c r="A25" s="231"/>
      <c r="B25" s="236" t="s">
        <v>1086</v>
      </c>
      <c r="C25" s="230" t="s">
        <v>1091</v>
      </c>
      <c r="D25" s="234">
        <v>4</v>
      </c>
      <c r="E25" s="231"/>
      <c r="F25" s="231"/>
      <c r="G25" s="231"/>
      <c r="H25" s="231"/>
    </row>
    <row r="26" spans="1:8" ht="32.4">
      <c r="A26" s="27"/>
      <c r="B26" s="151" t="s">
        <v>846</v>
      </c>
      <c r="C26" s="30" t="s">
        <v>1092</v>
      </c>
      <c r="D26" s="178">
        <v>3</v>
      </c>
      <c r="E26" s="27"/>
      <c r="F26" s="27"/>
      <c r="G26" s="27"/>
      <c r="H26" s="27"/>
    </row>
    <row r="27" spans="1:8">
      <c r="A27" s="27"/>
      <c r="B27" s="151" t="s">
        <v>1081</v>
      </c>
      <c r="C27" s="41" t="s">
        <v>1080</v>
      </c>
      <c r="D27" s="178">
        <v>1</v>
      </c>
      <c r="E27" s="27"/>
      <c r="F27" s="27"/>
      <c r="G27" s="27"/>
      <c r="H27" s="27"/>
    </row>
    <row r="28" spans="1:8">
      <c r="A28" s="27"/>
      <c r="B28" s="34"/>
      <c r="C28" s="34"/>
      <c r="D28" s="27"/>
      <c r="E28" s="27" t="s">
        <v>980</v>
      </c>
      <c r="F28" s="27">
        <f>SUM(D19:D27)</f>
        <v>59</v>
      </c>
      <c r="G28" s="27" t="s">
        <v>44</v>
      </c>
      <c r="H28" s="27">
        <v>9</v>
      </c>
    </row>
    <row r="29" spans="1:8">
      <c r="A29" s="27"/>
      <c r="B29" s="37"/>
      <c r="C29" s="37"/>
      <c r="D29" s="27"/>
      <c r="E29" s="60" t="s">
        <v>978</v>
      </c>
      <c r="F29" s="60">
        <f>SUM(F2:F28)</f>
        <v>76</v>
      </c>
      <c r="G29" s="60" t="s">
        <v>79</v>
      </c>
      <c r="H29" s="61">
        <f>SUM(H2:H28)</f>
        <v>18</v>
      </c>
    </row>
  </sheetData>
  <phoneticPr fontId="1"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25</vt:i4>
      </vt:variant>
    </vt:vector>
  </HeadingPairs>
  <TitlesOfParts>
    <vt:vector size="25" baseType="lpstr">
      <vt:lpstr>近5年著名商標件數統計</vt:lpstr>
      <vt:lpstr>近5年著名商標所有人人數統計</vt:lpstr>
      <vt:lpstr>2024台灣</vt:lpstr>
      <vt:lpstr>2024亞洲</vt:lpstr>
      <vt:lpstr>2024歐洲</vt:lpstr>
      <vt:lpstr>2024美洲</vt:lpstr>
      <vt:lpstr>2024其他境外</vt:lpstr>
      <vt:lpstr>2023台灣 </vt:lpstr>
      <vt:lpstr>2023亞洲</vt:lpstr>
      <vt:lpstr>2023歐洲 </vt:lpstr>
      <vt:lpstr>2023美洲</vt:lpstr>
      <vt:lpstr>2023其他境外</vt:lpstr>
      <vt:lpstr>2022台灣 </vt:lpstr>
      <vt:lpstr>2022亞洲</vt:lpstr>
      <vt:lpstr>2022歐洲</vt:lpstr>
      <vt:lpstr>2022美洲</vt:lpstr>
      <vt:lpstr>2021台灣</vt:lpstr>
      <vt:lpstr>2021亞洲</vt:lpstr>
      <vt:lpstr>2021歐洲</vt:lpstr>
      <vt:lpstr>2021美洲</vt:lpstr>
      <vt:lpstr>2020台灣</vt:lpstr>
      <vt:lpstr>2020亞洲</vt:lpstr>
      <vt:lpstr>2020歐洲</vt:lpstr>
      <vt:lpstr>2020美洲</vt:lpstr>
      <vt:lpstr>2020其他境外</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TR1017</dc:creator>
  <cp:lastModifiedBy>00265林玲珀</cp:lastModifiedBy>
  <cp:lastPrinted>2023-08-15T01:26:16Z</cp:lastPrinted>
  <dcterms:created xsi:type="dcterms:W3CDTF">2015-07-28T06:06:31Z</dcterms:created>
  <dcterms:modified xsi:type="dcterms:W3CDTF">2024-09-09T02:22:50Z</dcterms:modified>
</cp:coreProperties>
</file>